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DS-SERVER\Data\sdilene_data\ZAKÁZKY 2015\15 PROJEKTY 2015\15516 Ostrava Jih Soc. zař. tělocvičny Mjr Nováka 1554.35, O-Hrabuvka\Rozpočet\"/>
    </mc:Choice>
  </mc:AlternateContent>
  <bookViews>
    <workbookView xWindow="0" yWindow="0" windowWidth="19200" windowHeight="121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Rekapitulace!$G$37</definedName>
    <definedName name="Dodavka0">Položky!#REF!</definedName>
    <definedName name="HSV">Rekapitulace!$E$37</definedName>
    <definedName name="HSV0">Položky!#REF!</definedName>
    <definedName name="HZS">Rekapitulace!$I$37</definedName>
    <definedName name="HZS0">Položky!#REF!</definedName>
    <definedName name="JKSO">'Krycí list'!$G$2</definedName>
    <definedName name="MJ">'Krycí list'!$G$5</definedName>
    <definedName name="Mont">Rekapitulace!$H$37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Položky!$A$1:$G$326</definedName>
    <definedName name="_xlnm.Print_Area" localSheetId="1">Rekapitulace!$A$1:$I$51</definedName>
    <definedName name="PocetMJ">'Krycí list'!$G$6</definedName>
    <definedName name="Poznamka">'Krycí list'!$B$37</definedName>
    <definedName name="Projektant">'Krycí list'!$C$8</definedName>
    <definedName name="PSV">Rekapitulace!$F$37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25" i="3"/>
  <c r="BD325" i="3"/>
  <c r="BC325" i="3"/>
  <c r="BB325" i="3"/>
  <c r="BA325" i="3"/>
  <c r="G325" i="3"/>
  <c r="BE324" i="3"/>
  <c r="BD324" i="3"/>
  <c r="BC324" i="3"/>
  <c r="BB324" i="3"/>
  <c r="BA324" i="3"/>
  <c r="G324" i="3"/>
  <c r="BE323" i="3"/>
  <c r="BD323" i="3"/>
  <c r="BC323" i="3"/>
  <c r="BB323" i="3"/>
  <c r="BA323" i="3"/>
  <c r="G323" i="3"/>
  <c r="BE322" i="3"/>
  <c r="BD322" i="3"/>
  <c r="BC322" i="3"/>
  <c r="BB322" i="3"/>
  <c r="G322" i="3"/>
  <c r="BA322" i="3" s="1"/>
  <c r="BE321" i="3"/>
  <c r="BD321" i="3"/>
  <c r="BC321" i="3"/>
  <c r="BB321" i="3"/>
  <c r="BA321" i="3"/>
  <c r="G321" i="3"/>
  <c r="BE320" i="3"/>
  <c r="BD320" i="3"/>
  <c r="BD326" i="3" s="1"/>
  <c r="H36" i="2" s="1"/>
  <c r="BC320" i="3"/>
  <c r="BB320" i="3"/>
  <c r="BA320" i="3"/>
  <c r="G320" i="3"/>
  <c r="B36" i="2"/>
  <c r="A36" i="2"/>
  <c r="BB326" i="3"/>
  <c r="F36" i="2" s="1"/>
  <c r="C326" i="3"/>
  <c r="BE317" i="3"/>
  <c r="BC317" i="3"/>
  <c r="BB317" i="3"/>
  <c r="BA317" i="3"/>
  <c r="G317" i="3"/>
  <c r="BD317" i="3" s="1"/>
  <c r="BE316" i="3"/>
  <c r="BE318" i="3" s="1"/>
  <c r="I35" i="2" s="1"/>
  <c r="BC316" i="3"/>
  <c r="BC318" i="3" s="1"/>
  <c r="G35" i="2" s="1"/>
  <c r="BB316" i="3"/>
  <c r="BB318" i="3" s="1"/>
  <c r="F35" i="2" s="1"/>
  <c r="BA316" i="3"/>
  <c r="BA318" i="3" s="1"/>
  <c r="E35" i="2" s="1"/>
  <c r="G316" i="3"/>
  <c r="BD316" i="3" s="1"/>
  <c r="B35" i="2"/>
  <c r="A35" i="2"/>
  <c r="G318" i="3"/>
  <c r="C318" i="3"/>
  <c r="BE313" i="3"/>
  <c r="BE314" i="3" s="1"/>
  <c r="I34" i="2" s="1"/>
  <c r="BC313" i="3"/>
  <c r="BB313" i="3"/>
  <c r="BA313" i="3"/>
  <c r="BA314" i="3" s="1"/>
  <c r="E34" i="2" s="1"/>
  <c r="G313" i="3"/>
  <c r="BD313" i="3" s="1"/>
  <c r="BD314" i="3" s="1"/>
  <c r="H34" i="2" s="1"/>
  <c r="G34" i="2"/>
  <c r="B34" i="2"/>
  <c r="A34" i="2"/>
  <c r="BC314" i="3"/>
  <c r="BB314" i="3"/>
  <c r="F34" i="2" s="1"/>
  <c r="G314" i="3"/>
  <c r="C314" i="3"/>
  <c r="BE300" i="3"/>
  <c r="BE311" i="3" s="1"/>
  <c r="I33" i="2" s="1"/>
  <c r="BD300" i="3"/>
  <c r="BC300" i="3"/>
  <c r="BA300" i="3"/>
  <c r="G300" i="3"/>
  <c r="BB300" i="3" s="1"/>
  <c r="BE298" i="3"/>
  <c r="BD298" i="3"/>
  <c r="BC298" i="3"/>
  <c r="BC311" i="3" s="1"/>
  <c r="G33" i="2" s="1"/>
  <c r="BA298" i="3"/>
  <c r="BA311" i="3" s="1"/>
  <c r="E33" i="2" s="1"/>
  <c r="G298" i="3"/>
  <c r="BB298" i="3" s="1"/>
  <c r="BE287" i="3"/>
  <c r="BD287" i="3"/>
  <c r="BD311" i="3" s="1"/>
  <c r="H33" i="2" s="1"/>
  <c r="BC287" i="3"/>
  <c r="BA287" i="3"/>
  <c r="G287" i="3"/>
  <c r="BB287" i="3" s="1"/>
  <c r="BB311" i="3" s="1"/>
  <c r="F33" i="2" s="1"/>
  <c r="B33" i="2"/>
  <c r="A33" i="2"/>
  <c r="C311" i="3"/>
  <c r="BE284" i="3"/>
  <c r="BD284" i="3"/>
  <c r="BC284" i="3"/>
  <c r="BA284" i="3"/>
  <c r="G284" i="3"/>
  <c r="BB284" i="3" s="1"/>
  <c r="BE282" i="3"/>
  <c r="BD282" i="3"/>
  <c r="BC282" i="3"/>
  <c r="BC285" i="3" s="1"/>
  <c r="G32" i="2" s="1"/>
  <c r="BA282" i="3"/>
  <c r="G282" i="3"/>
  <c r="BB282" i="3" s="1"/>
  <c r="BE279" i="3"/>
  <c r="BD279" i="3"/>
  <c r="BC279" i="3"/>
  <c r="BA279" i="3"/>
  <c r="G279" i="3"/>
  <c r="BB279" i="3" s="1"/>
  <c r="BE276" i="3"/>
  <c r="BE285" i="3" s="1"/>
  <c r="I32" i="2" s="1"/>
  <c r="BD276" i="3"/>
  <c r="BC276" i="3"/>
  <c r="BA276" i="3"/>
  <c r="G276" i="3"/>
  <c r="BB276" i="3" s="1"/>
  <c r="B32" i="2"/>
  <c r="A32" i="2"/>
  <c r="BD285" i="3"/>
  <c r="H32" i="2" s="1"/>
  <c r="BA285" i="3"/>
  <c r="E32" i="2" s="1"/>
  <c r="C285" i="3"/>
  <c r="BE273" i="3"/>
  <c r="BD273" i="3"/>
  <c r="BC273" i="3"/>
  <c r="BA273" i="3"/>
  <c r="G273" i="3"/>
  <c r="BB273" i="3" s="1"/>
  <c r="BE271" i="3"/>
  <c r="BD271" i="3"/>
  <c r="BC271" i="3"/>
  <c r="BA271" i="3"/>
  <c r="G271" i="3"/>
  <c r="BB271" i="3" s="1"/>
  <c r="BE269" i="3"/>
  <c r="BD269" i="3"/>
  <c r="BC269" i="3"/>
  <c r="BC274" i="3" s="1"/>
  <c r="G31" i="2" s="1"/>
  <c r="BA269" i="3"/>
  <c r="BA274" i="3" s="1"/>
  <c r="E31" i="2" s="1"/>
  <c r="G269" i="3"/>
  <c r="BB269" i="3" s="1"/>
  <c r="BE266" i="3"/>
  <c r="BE274" i="3" s="1"/>
  <c r="I31" i="2" s="1"/>
  <c r="BD266" i="3"/>
  <c r="BD274" i="3" s="1"/>
  <c r="H31" i="2" s="1"/>
  <c r="BC266" i="3"/>
  <c r="BA266" i="3"/>
  <c r="G266" i="3"/>
  <c r="BB266" i="3" s="1"/>
  <c r="BB274" i="3" s="1"/>
  <c r="F31" i="2" s="1"/>
  <c r="B31" i="2"/>
  <c r="A31" i="2"/>
  <c r="C274" i="3"/>
  <c r="BE263" i="3"/>
  <c r="BD263" i="3"/>
  <c r="BC263" i="3"/>
  <c r="BA263" i="3"/>
  <c r="G263" i="3"/>
  <c r="BB263" i="3" s="1"/>
  <c r="BE261" i="3"/>
  <c r="BD261" i="3"/>
  <c r="BC261" i="3"/>
  <c r="BA261" i="3"/>
  <c r="G261" i="3"/>
  <c r="BB261" i="3" s="1"/>
  <c r="BE259" i="3"/>
  <c r="BD259" i="3"/>
  <c r="BC259" i="3"/>
  <c r="BA259" i="3"/>
  <c r="G259" i="3"/>
  <c r="BB259" i="3" s="1"/>
  <c r="BE258" i="3"/>
  <c r="BE264" i="3" s="1"/>
  <c r="I30" i="2" s="1"/>
  <c r="BD258" i="3"/>
  <c r="BC258" i="3"/>
  <c r="BA258" i="3"/>
  <c r="G258" i="3"/>
  <c r="BB258" i="3" s="1"/>
  <c r="BE248" i="3"/>
  <c r="BD248" i="3"/>
  <c r="BC248" i="3"/>
  <c r="BA248" i="3"/>
  <c r="G248" i="3"/>
  <c r="BB248" i="3" s="1"/>
  <c r="BE246" i="3"/>
  <c r="BD246" i="3"/>
  <c r="BC246" i="3"/>
  <c r="BC264" i="3" s="1"/>
  <c r="G30" i="2" s="1"/>
  <c r="BA246" i="3"/>
  <c r="BA264" i="3" s="1"/>
  <c r="E30" i="2" s="1"/>
  <c r="G246" i="3"/>
  <c r="BB246" i="3" s="1"/>
  <c r="B30" i="2"/>
  <c r="A30" i="2"/>
  <c r="BD264" i="3"/>
  <c r="H30" i="2" s="1"/>
  <c r="C264" i="3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E244" i="3" s="1"/>
  <c r="I29" i="2" s="1"/>
  <c r="BD238" i="3"/>
  <c r="BC238" i="3"/>
  <c r="BA238" i="3"/>
  <c r="G238" i="3"/>
  <c r="BB238" i="3" s="1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BA244" i="3" s="1"/>
  <c r="E29" i="2" s="1"/>
  <c r="G232" i="3"/>
  <c r="BB232" i="3" s="1"/>
  <c r="BE231" i="3"/>
  <c r="BD231" i="3"/>
  <c r="BD244" i="3" s="1"/>
  <c r="H29" i="2" s="1"/>
  <c r="BC231" i="3"/>
  <c r="BC244" i="3" s="1"/>
  <c r="G29" i="2" s="1"/>
  <c r="BA231" i="3"/>
  <c r="G231" i="3"/>
  <c r="BB231" i="3" s="1"/>
  <c r="B29" i="2"/>
  <c r="A29" i="2"/>
  <c r="C244" i="3"/>
  <c r="BE228" i="3"/>
  <c r="BD228" i="3"/>
  <c r="BC228" i="3"/>
  <c r="BA228" i="3"/>
  <c r="G228" i="3"/>
  <c r="BB228" i="3" s="1"/>
  <c r="BE227" i="3"/>
  <c r="BD227" i="3"/>
  <c r="BC227" i="3"/>
  <c r="BA227" i="3"/>
  <c r="G227" i="3"/>
  <c r="BB227" i="3" s="1"/>
  <c r="BE225" i="3"/>
  <c r="BD225" i="3"/>
  <c r="BC225" i="3"/>
  <c r="BA225" i="3"/>
  <c r="G225" i="3"/>
  <c r="BB225" i="3" s="1"/>
  <c r="BE223" i="3"/>
  <c r="BD223" i="3"/>
  <c r="BC223" i="3"/>
  <c r="BC229" i="3" s="1"/>
  <c r="G28" i="2" s="1"/>
  <c r="BA223" i="3"/>
  <c r="G223" i="3"/>
  <c r="BB223" i="3" s="1"/>
  <c r="BE220" i="3"/>
  <c r="BE229" i="3" s="1"/>
  <c r="I28" i="2" s="1"/>
  <c r="BD220" i="3"/>
  <c r="BD229" i="3" s="1"/>
  <c r="H28" i="2" s="1"/>
  <c r="BC220" i="3"/>
  <c r="BA220" i="3"/>
  <c r="BA229" i="3" s="1"/>
  <c r="E28" i="2" s="1"/>
  <c r="G220" i="3"/>
  <c r="BB220" i="3" s="1"/>
  <c r="BB229" i="3" s="1"/>
  <c r="F28" i="2" s="1"/>
  <c r="B28" i="2"/>
  <c r="A28" i="2"/>
  <c r="C229" i="3"/>
  <c r="BE217" i="3"/>
  <c r="BE218" i="3" s="1"/>
  <c r="I27" i="2" s="1"/>
  <c r="BD217" i="3"/>
  <c r="BD218" i="3" s="1"/>
  <c r="H27" i="2" s="1"/>
  <c r="BC217" i="3"/>
  <c r="BA217" i="3"/>
  <c r="G217" i="3"/>
  <c r="BB217" i="3" s="1"/>
  <c r="BE215" i="3"/>
  <c r="BD215" i="3"/>
  <c r="BC215" i="3"/>
  <c r="BC218" i="3" s="1"/>
  <c r="G27" i="2" s="1"/>
  <c r="BA215" i="3"/>
  <c r="G215" i="3"/>
  <c r="BB215" i="3" s="1"/>
  <c r="BB218" i="3" s="1"/>
  <c r="F27" i="2" s="1"/>
  <c r="B27" i="2"/>
  <c r="A27" i="2"/>
  <c r="BA218" i="3"/>
  <c r="E27" i="2" s="1"/>
  <c r="G218" i="3"/>
  <c r="C218" i="3"/>
  <c r="BE212" i="3"/>
  <c r="BD212" i="3"/>
  <c r="BD213" i="3" s="1"/>
  <c r="H26" i="2" s="1"/>
  <c r="BC212" i="3"/>
  <c r="BC213" i="3" s="1"/>
  <c r="G26" i="2" s="1"/>
  <c r="BA212" i="3"/>
  <c r="G212" i="3"/>
  <c r="G213" i="3" s="1"/>
  <c r="B26" i="2"/>
  <c r="A26" i="2"/>
  <c r="BE213" i="3"/>
  <c r="I26" i="2" s="1"/>
  <c r="BA213" i="3"/>
  <c r="E26" i="2" s="1"/>
  <c r="C213" i="3"/>
  <c r="BE209" i="3"/>
  <c r="BD209" i="3"/>
  <c r="BD210" i="3" s="1"/>
  <c r="H25" i="2" s="1"/>
  <c r="BC209" i="3"/>
  <c r="BA209" i="3"/>
  <c r="G209" i="3"/>
  <c r="BB209" i="3" s="1"/>
  <c r="BB210" i="3" s="1"/>
  <c r="F25" i="2" s="1"/>
  <c r="B25" i="2"/>
  <c r="A25" i="2"/>
  <c r="BE210" i="3"/>
  <c r="I25" i="2" s="1"/>
  <c r="BC210" i="3"/>
  <c r="G25" i="2" s="1"/>
  <c r="BA210" i="3"/>
  <c r="E25" i="2" s="1"/>
  <c r="G210" i="3"/>
  <c r="C210" i="3"/>
  <c r="BE206" i="3"/>
  <c r="BD206" i="3"/>
  <c r="BC206" i="3"/>
  <c r="BA206" i="3"/>
  <c r="G206" i="3"/>
  <c r="BB206" i="3" s="1"/>
  <c r="BE205" i="3"/>
  <c r="BD205" i="3"/>
  <c r="BD207" i="3" s="1"/>
  <c r="H24" i="2" s="1"/>
  <c r="BC205" i="3"/>
  <c r="BA205" i="3"/>
  <c r="G205" i="3"/>
  <c r="BB205" i="3" s="1"/>
  <c r="BE204" i="3"/>
  <c r="BD204" i="3"/>
  <c r="BC204" i="3"/>
  <c r="BA204" i="3"/>
  <c r="BA207" i="3" s="1"/>
  <c r="E24" i="2" s="1"/>
  <c r="G204" i="3"/>
  <c r="BB204" i="3" s="1"/>
  <c r="BE203" i="3"/>
  <c r="BD203" i="3"/>
  <c r="BC203" i="3"/>
  <c r="BC207" i="3" s="1"/>
  <c r="G24" i="2" s="1"/>
  <c r="BA203" i="3"/>
  <c r="G203" i="3"/>
  <c r="BB203" i="3" s="1"/>
  <c r="B24" i="2"/>
  <c r="A24" i="2"/>
  <c r="BE207" i="3"/>
  <c r="I24" i="2" s="1"/>
  <c r="C207" i="3"/>
  <c r="BE200" i="3"/>
  <c r="BD200" i="3"/>
  <c r="BD201" i="3" s="1"/>
  <c r="H23" i="2" s="1"/>
  <c r="BC200" i="3"/>
  <c r="BA200" i="3"/>
  <c r="G200" i="3"/>
  <c r="BB200" i="3" s="1"/>
  <c r="BE198" i="3"/>
  <c r="BE201" i="3" s="1"/>
  <c r="I23" i="2" s="1"/>
  <c r="BD198" i="3"/>
  <c r="BC198" i="3"/>
  <c r="BC201" i="3" s="1"/>
  <c r="G23" i="2" s="1"/>
  <c r="BA198" i="3"/>
  <c r="BA201" i="3" s="1"/>
  <c r="E23" i="2" s="1"/>
  <c r="G198" i="3"/>
  <c r="BB198" i="3" s="1"/>
  <c r="BB201" i="3" s="1"/>
  <c r="F23" i="2" s="1"/>
  <c r="B23" i="2"/>
  <c r="A23" i="2"/>
  <c r="G201" i="3"/>
  <c r="C201" i="3"/>
  <c r="BE195" i="3"/>
  <c r="BD195" i="3"/>
  <c r="BC195" i="3"/>
  <c r="BA195" i="3"/>
  <c r="G195" i="3"/>
  <c r="BB195" i="3" s="1"/>
  <c r="BE191" i="3"/>
  <c r="BD191" i="3"/>
  <c r="BC191" i="3"/>
  <c r="BA191" i="3"/>
  <c r="G191" i="3"/>
  <c r="BB191" i="3" s="1"/>
  <c r="BE188" i="3"/>
  <c r="BD188" i="3"/>
  <c r="BC188" i="3"/>
  <c r="BA188" i="3"/>
  <c r="G188" i="3"/>
  <c r="BB188" i="3" s="1"/>
  <c r="BE186" i="3"/>
  <c r="BD186" i="3"/>
  <c r="BC186" i="3"/>
  <c r="BA186" i="3"/>
  <c r="G186" i="3"/>
  <c r="BB186" i="3" s="1"/>
  <c r="BE184" i="3"/>
  <c r="BD184" i="3"/>
  <c r="BC184" i="3"/>
  <c r="BC196" i="3" s="1"/>
  <c r="G22" i="2" s="1"/>
  <c r="BA184" i="3"/>
  <c r="BA196" i="3" s="1"/>
  <c r="E22" i="2" s="1"/>
  <c r="G184" i="3"/>
  <c r="BB184" i="3" s="1"/>
  <c r="BE180" i="3"/>
  <c r="BD180" i="3"/>
  <c r="BC180" i="3"/>
  <c r="BA180" i="3"/>
  <c r="G180" i="3"/>
  <c r="BB180" i="3" s="1"/>
  <c r="BE178" i="3"/>
  <c r="BE196" i="3" s="1"/>
  <c r="I22" i="2" s="1"/>
  <c r="BD178" i="3"/>
  <c r="BC178" i="3"/>
  <c r="BA178" i="3"/>
  <c r="G178" i="3"/>
  <c r="BB178" i="3" s="1"/>
  <c r="B22" i="2"/>
  <c r="A22" i="2"/>
  <c r="BD196" i="3"/>
  <c r="H22" i="2" s="1"/>
  <c r="C196" i="3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0" i="3"/>
  <c r="BD170" i="3"/>
  <c r="BC170" i="3"/>
  <c r="BA170" i="3"/>
  <c r="G170" i="3"/>
  <c r="BB170" i="3" s="1"/>
  <c r="BE168" i="3"/>
  <c r="BD168" i="3"/>
  <c r="BC168" i="3"/>
  <c r="BA168" i="3"/>
  <c r="G168" i="3"/>
  <c r="BB168" i="3" s="1"/>
  <c r="BE166" i="3"/>
  <c r="BD166" i="3"/>
  <c r="BC166" i="3"/>
  <c r="BA166" i="3"/>
  <c r="G166" i="3"/>
  <c r="BB166" i="3" s="1"/>
  <c r="BE164" i="3"/>
  <c r="BD164" i="3"/>
  <c r="BC164" i="3"/>
  <c r="BC176" i="3" s="1"/>
  <c r="G21" i="2" s="1"/>
  <c r="BA164" i="3"/>
  <c r="BA176" i="3" s="1"/>
  <c r="E21" i="2" s="1"/>
  <c r="G164" i="3"/>
  <c r="BB164" i="3" s="1"/>
  <c r="BE162" i="3"/>
  <c r="BD162" i="3"/>
  <c r="BC162" i="3"/>
  <c r="BA162" i="3"/>
  <c r="G162" i="3"/>
  <c r="BB162" i="3" s="1"/>
  <c r="BE160" i="3"/>
  <c r="BE176" i="3" s="1"/>
  <c r="I21" i="2" s="1"/>
  <c r="BD160" i="3"/>
  <c r="BC160" i="3"/>
  <c r="BA160" i="3"/>
  <c r="G160" i="3"/>
  <c r="BB160" i="3" s="1"/>
  <c r="B21" i="2"/>
  <c r="A21" i="2"/>
  <c r="BD176" i="3"/>
  <c r="H21" i="2" s="1"/>
  <c r="C176" i="3"/>
  <c r="BE157" i="3"/>
  <c r="BD157" i="3"/>
  <c r="BC157" i="3"/>
  <c r="BA157" i="3"/>
  <c r="BA158" i="3" s="1"/>
  <c r="E20" i="2" s="1"/>
  <c r="G157" i="3"/>
  <c r="BB157" i="3" s="1"/>
  <c r="BE154" i="3"/>
  <c r="BD154" i="3"/>
  <c r="BC154" i="3"/>
  <c r="BA154" i="3"/>
  <c r="G154" i="3"/>
  <c r="BB154" i="3" s="1"/>
  <c r="BE150" i="3"/>
  <c r="BD150" i="3"/>
  <c r="BC150" i="3"/>
  <c r="BC158" i="3" s="1"/>
  <c r="G20" i="2" s="1"/>
  <c r="BA150" i="3"/>
  <c r="G150" i="3"/>
  <c r="BB150" i="3" s="1"/>
  <c r="BE146" i="3"/>
  <c r="BE158" i="3" s="1"/>
  <c r="I20" i="2" s="1"/>
  <c r="BD146" i="3"/>
  <c r="BD158" i="3" s="1"/>
  <c r="H20" i="2" s="1"/>
  <c r="BC146" i="3"/>
  <c r="BA146" i="3"/>
  <c r="G146" i="3"/>
  <c r="BB146" i="3" s="1"/>
  <c r="BB158" i="3" s="1"/>
  <c r="F20" i="2" s="1"/>
  <c r="B20" i="2"/>
  <c r="A20" i="2"/>
  <c r="C158" i="3"/>
  <c r="BE143" i="3"/>
  <c r="BD143" i="3"/>
  <c r="BC143" i="3"/>
  <c r="BB143" i="3"/>
  <c r="G143" i="3"/>
  <c r="BA143" i="3" s="1"/>
  <c r="BA144" i="3" s="1"/>
  <c r="E19" i="2" s="1"/>
  <c r="B19" i="2"/>
  <c r="A19" i="2"/>
  <c r="BE144" i="3"/>
  <c r="I19" i="2" s="1"/>
  <c r="BD144" i="3"/>
  <c r="H19" i="2" s="1"/>
  <c r="BC144" i="3"/>
  <c r="G19" i="2" s="1"/>
  <c r="BB144" i="3"/>
  <c r="F19" i="2" s="1"/>
  <c r="C144" i="3"/>
  <c r="BE139" i="3"/>
  <c r="BD139" i="3"/>
  <c r="BD141" i="3" s="1"/>
  <c r="H18" i="2" s="1"/>
  <c r="BC139" i="3"/>
  <c r="BB139" i="3"/>
  <c r="BB141" i="3" s="1"/>
  <c r="F18" i="2" s="1"/>
  <c r="G139" i="3"/>
  <c r="BA139" i="3" s="1"/>
  <c r="BE138" i="3"/>
  <c r="BD138" i="3"/>
  <c r="BC138" i="3"/>
  <c r="BC141" i="3" s="1"/>
  <c r="G18" i="2" s="1"/>
  <c r="BB138" i="3"/>
  <c r="G138" i="3"/>
  <c r="BA138" i="3" s="1"/>
  <c r="B18" i="2"/>
  <c r="A18" i="2"/>
  <c r="BE141" i="3"/>
  <c r="I18" i="2" s="1"/>
  <c r="G141" i="3"/>
  <c r="C141" i="3"/>
  <c r="BE132" i="3"/>
  <c r="BD132" i="3"/>
  <c r="BC132" i="3"/>
  <c r="BB132" i="3"/>
  <c r="G132" i="3"/>
  <c r="BA132" i="3" s="1"/>
  <c r="BE130" i="3"/>
  <c r="BD130" i="3"/>
  <c r="BC130" i="3"/>
  <c r="BB130" i="3"/>
  <c r="G130" i="3"/>
  <c r="BA130" i="3" s="1"/>
  <c r="BE128" i="3"/>
  <c r="BD128" i="3"/>
  <c r="BC128" i="3"/>
  <c r="BB128" i="3"/>
  <c r="G128" i="3"/>
  <c r="BA128" i="3" s="1"/>
  <c r="BE126" i="3"/>
  <c r="BD126" i="3"/>
  <c r="BC126" i="3"/>
  <c r="BB126" i="3"/>
  <c r="G126" i="3"/>
  <c r="BA126" i="3" s="1"/>
  <c r="BE124" i="3"/>
  <c r="BD124" i="3"/>
  <c r="BC124" i="3"/>
  <c r="BB124" i="3"/>
  <c r="G124" i="3"/>
  <c r="BA124" i="3" s="1"/>
  <c r="BE122" i="3"/>
  <c r="BD122" i="3"/>
  <c r="BC122" i="3"/>
  <c r="BB122" i="3"/>
  <c r="G122" i="3"/>
  <c r="BA122" i="3" s="1"/>
  <c r="BE120" i="3"/>
  <c r="BD120" i="3"/>
  <c r="BC120" i="3"/>
  <c r="BB120" i="3"/>
  <c r="G120" i="3"/>
  <c r="BA120" i="3" s="1"/>
  <c r="BE115" i="3"/>
  <c r="BD115" i="3"/>
  <c r="BC115" i="3"/>
  <c r="BB115" i="3"/>
  <c r="G115" i="3"/>
  <c r="BA115" i="3" s="1"/>
  <c r="BE113" i="3"/>
  <c r="BE136" i="3" s="1"/>
  <c r="I17" i="2" s="1"/>
  <c r="BD113" i="3"/>
  <c r="BC113" i="3"/>
  <c r="BB113" i="3"/>
  <c r="G113" i="3"/>
  <c r="BA113" i="3" s="1"/>
  <c r="BE111" i="3"/>
  <c r="BD111" i="3"/>
  <c r="BD136" i="3" s="1"/>
  <c r="H17" i="2" s="1"/>
  <c r="BC111" i="3"/>
  <c r="BB111" i="3"/>
  <c r="BB136" i="3" s="1"/>
  <c r="F17" i="2" s="1"/>
  <c r="G111" i="3"/>
  <c r="BA111" i="3" s="1"/>
  <c r="BE109" i="3"/>
  <c r="BD109" i="3"/>
  <c r="BC109" i="3"/>
  <c r="BC136" i="3" s="1"/>
  <c r="G17" i="2" s="1"/>
  <c r="BB109" i="3"/>
  <c r="G109" i="3"/>
  <c r="BA109" i="3" s="1"/>
  <c r="B17" i="2"/>
  <c r="A17" i="2"/>
  <c r="C136" i="3"/>
  <c r="BE106" i="3"/>
  <c r="BE107" i="3" s="1"/>
  <c r="I16" i="2" s="1"/>
  <c r="BD106" i="3"/>
  <c r="BC106" i="3"/>
  <c r="BB106" i="3"/>
  <c r="G106" i="3"/>
  <c r="BA106" i="3" s="1"/>
  <c r="BA107" i="3" s="1"/>
  <c r="E16" i="2" s="1"/>
  <c r="B16" i="2"/>
  <c r="A16" i="2"/>
  <c r="BD107" i="3"/>
  <c r="H16" i="2" s="1"/>
  <c r="BC107" i="3"/>
  <c r="G16" i="2" s="1"/>
  <c r="BB107" i="3"/>
  <c r="F16" i="2" s="1"/>
  <c r="G107" i="3"/>
  <c r="C107" i="3"/>
  <c r="BE103" i="3"/>
  <c r="BD103" i="3"/>
  <c r="BC103" i="3"/>
  <c r="BC104" i="3" s="1"/>
  <c r="G15" i="2" s="1"/>
  <c r="BB103" i="3"/>
  <c r="BB104" i="3" s="1"/>
  <c r="F15" i="2" s="1"/>
  <c r="G103" i="3"/>
  <c r="BA103" i="3" s="1"/>
  <c r="BA104" i="3" s="1"/>
  <c r="E15" i="2" s="1"/>
  <c r="B15" i="2"/>
  <c r="A15" i="2"/>
  <c r="BE104" i="3"/>
  <c r="I15" i="2" s="1"/>
  <c r="BD104" i="3"/>
  <c r="H15" i="2" s="1"/>
  <c r="G104" i="3"/>
  <c r="C104" i="3"/>
  <c r="BE99" i="3"/>
  <c r="BD99" i="3"/>
  <c r="BC99" i="3"/>
  <c r="BC101" i="3" s="1"/>
  <c r="G14" i="2" s="1"/>
  <c r="BB99" i="3"/>
  <c r="G99" i="3"/>
  <c r="BA99" i="3" s="1"/>
  <c r="BA101" i="3" s="1"/>
  <c r="E14" i="2" s="1"/>
  <c r="B14" i="2"/>
  <c r="A14" i="2"/>
  <c r="BE101" i="3"/>
  <c r="I14" i="2" s="1"/>
  <c r="BD101" i="3"/>
  <c r="H14" i="2" s="1"/>
  <c r="BB101" i="3"/>
  <c r="F14" i="2" s="1"/>
  <c r="G101" i="3"/>
  <c r="C101" i="3"/>
  <c r="BE96" i="3"/>
  <c r="BD96" i="3"/>
  <c r="BD97" i="3" s="1"/>
  <c r="H13" i="2" s="1"/>
  <c r="BC96" i="3"/>
  <c r="BB96" i="3"/>
  <c r="G96" i="3"/>
  <c r="BA96" i="3" s="1"/>
  <c r="BE95" i="3"/>
  <c r="BD95" i="3"/>
  <c r="BC95" i="3"/>
  <c r="BB95" i="3"/>
  <c r="G95" i="3"/>
  <c r="BA95" i="3" s="1"/>
  <c r="BE94" i="3"/>
  <c r="BD94" i="3"/>
  <c r="BC94" i="3"/>
  <c r="BB94" i="3"/>
  <c r="G94" i="3"/>
  <c r="BA94" i="3" s="1"/>
  <c r="BE93" i="3"/>
  <c r="BD93" i="3"/>
  <c r="BC93" i="3"/>
  <c r="BB93" i="3"/>
  <c r="BB97" i="3" s="1"/>
  <c r="F13" i="2" s="1"/>
  <c r="G93" i="3"/>
  <c r="BA93" i="3" s="1"/>
  <c r="BE92" i="3"/>
  <c r="BD92" i="3"/>
  <c r="BC92" i="3"/>
  <c r="BC97" i="3" s="1"/>
  <c r="G13" i="2" s="1"/>
  <c r="BB92" i="3"/>
  <c r="G92" i="3"/>
  <c r="G97" i="3" s="1"/>
  <c r="BE91" i="3"/>
  <c r="BD91" i="3"/>
  <c r="BC91" i="3"/>
  <c r="BB91" i="3"/>
  <c r="G91" i="3"/>
  <c r="BA91" i="3" s="1"/>
  <c r="B13" i="2"/>
  <c r="A13" i="2"/>
  <c r="BE97" i="3"/>
  <c r="I13" i="2" s="1"/>
  <c r="C97" i="3"/>
  <c r="BE85" i="3"/>
  <c r="BD85" i="3"/>
  <c r="BD89" i="3" s="1"/>
  <c r="H12" i="2" s="1"/>
  <c r="BC85" i="3"/>
  <c r="BB85" i="3"/>
  <c r="G85" i="3"/>
  <c r="BA85" i="3" s="1"/>
  <c r="BE83" i="3"/>
  <c r="BE89" i="3" s="1"/>
  <c r="I12" i="2" s="1"/>
  <c r="BD83" i="3"/>
  <c r="BC83" i="3"/>
  <c r="BC89" i="3" s="1"/>
  <c r="G12" i="2" s="1"/>
  <c r="BB83" i="3"/>
  <c r="G83" i="3"/>
  <c r="BA83" i="3" s="1"/>
  <c r="BA89" i="3" s="1"/>
  <c r="E12" i="2" s="1"/>
  <c r="B12" i="2"/>
  <c r="A12" i="2"/>
  <c r="BB89" i="3"/>
  <c r="F12" i="2" s="1"/>
  <c r="C89" i="3"/>
  <c r="BE75" i="3"/>
  <c r="BD75" i="3"/>
  <c r="BC75" i="3"/>
  <c r="BB75" i="3"/>
  <c r="G75" i="3"/>
  <c r="BA75" i="3" s="1"/>
  <c r="BE73" i="3"/>
  <c r="BE81" i="3" s="1"/>
  <c r="I11" i="2" s="1"/>
  <c r="BD73" i="3"/>
  <c r="BC73" i="3"/>
  <c r="BC81" i="3" s="1"/>
  <c r="G11" i="2" s="1"/>
  <c r="BB73" i="3"/>
  <c r="G73" i="3"/>
  <c r="BA73" i="3" s="1"/>
  <c r="BA81" i="3" s="1"/>
  <c r="E11" i="2" s="1"/>
  <c r="B11" i="2"/>
  <c r="A11" i="2"/>
  <c r="BD81" i="3"/>
  <c r="H11" i="2" s="1"/>
  <c r="BB81" i="3"/>
  <c r="F11" i="2" s="1"/>
  <c r="G81" i="3"/>
  <c r="C81" i="3"/>
  <c r="BE70" i="3"/>
  <c r="BD70" i="3"/>
  <c r="BC70" i="3"/>
  <c r="BB70" i="3"/>
  <c r="G70" i="3"/>
  <c r="BA70" i="3" s="1"/>
  <c r="BE59" i="3"/>
  <c r="BE71" i="3" s="1"/>
  <c r="I10" i="2" s="1"/>
  <c r="BD59" i="3"/>
  <c r="BC59" i="3"/>
  <c r="BB59" i="3"/>
  <c r="G59" i="3"/>
  <c r="BA59" i="3" s="1"/>
  <c r="BE57" i="3"/>
  <c r="BD57" i="3"/>
  <c r="BC57" i="3"/>
  <c r="BB57" i="3"/>
  <c r="BB71" i="3" s="1"/>
  <c r="F10" i="2" s="1"/>
  <c r="G57" i="3"/>
  <c r="BA57" i="3" s="1"/>
  <c r="BE55" i="3"/>
  <c r="BD55" i="3"/>
  <c r="BC55" i="3"/>
  <c r="BC71" i="3" s="1"/>
  <c r="G10" i="2" s="1"/>
  <c r="BB55" i="3"/>
  <c r="G55" i="3"/>
  <c r="BA55" i="3" s="1"/>
  <c r="B10" i="2"/>
  <c r="A10" i="2"/>
  <c r="BD71" i="3"/>
  <c r="H10" i="2" s="1"/>
  <c r="C71" i="3"/>
  <c r="BE51" i="3"/>
  <c r="BD51" i="3"/>
  <c r="BC51" i="3"/>
  <c r="BB51" i="3"/>
  <c r="G51" i="3"/>
  <c r="BA51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2" i="3"/>
  <c r="BD42" i="3"/>
  <c r="BC42" i="3"/>
  <c r="BB42" i="3"/>
  <c r="BA42" i="3"/>
  <c r="G42" i="3"/>
  <c r="BE41" i="3"/>
  <c r="BD41" i="3"/>
  <c r="BC41" i="3"/>
  <c r="BB41" i="3"/>
  <c r="BA41" i="3"/>
  <c r="G41" i="3"/>
  <c r="BE40" i="3"/>
  <c r="BD40" i="3"/>
  <c r="BC40" i="3"/>
  <c r="BB40" i="3"/>
  <c r="BA40" i="3"/>
  <c r="G40" i="3"/>
  <c r="BE38" i="3"/>
  <c r="BD38" i="3"/>
  <c r="BC38" i="3"/>
  <c r="BB38" i="3"/>
  <c r="G38" i="3"/>
  <c r="BA38" i="3" s="1"/>
  <c r="BE36" i="3"/>
  <c r="BE53" i="3" s="1"/>
  <c r="I9" i="2" s="1"/>
  <c r="BD36" i="3"/>
  <c r="BC36" i="3"/>
  <c r="BC53" i="3" s="1"/>
  <c r="G9" i="2" s="1"/>
  <c r="BB36" i="3"/>
  <c r="BB53" i="3" s="1"/>
  <c r="F9" i="2" s="1"/>
  <c r="BA36" i="3"/>
  <c r="G36" i="3"/>
  <c r="B9" i="2"/>
  <c r="A9" i="2"/>
  <c r="BD53" i="3"/>
  <c r="H9" i="2" s="1"/>
  <c r="C53" i="3"/>
  <c r="BE33" i="3"/>
  <c r="BD33" i="3"/>
  <c r="BC33" i="3"/>
  <c r="BB33" i="3"/>
  <c r="BA33" i="3"/>
  <c r="G33" i="3"/>
  <c r="BE29" i="3"/>
  <c r="BE34" i="3" s="1"/>
  <c r="I8" i="2" s="1"/>
  <c r="BD29" i="3"/>
  <c r="BD34" i="3" s="1"/>
  <c r="H8" i="2" s="1"/>
  <c r="BC29" i="3"/>
  <c r="BC34" i="3" s="1"/>
  <c r="G8" i="2" s="1"/>
  <c r="BB29" i="3"/>
  <c r="G29" i="3"/>
  <c r="BA29" i="3" s="1"/>
  <c r="BA34" i="3" s="1"/>
  <c r="E8" i="2" s="1"/>
  <c r="B8" i="2"/>
  <c r="A8" i="2"/>
  <c r="BB34" i="3"/>
  <c r="F8" i="2" s="1"/>
  <c r="C34" i="3"/>
  <c r="BE21" i="3"/>
  <c r="BD21" i="3"/>
  <c r="BC21" i="3"/>
  <c r="BB21" i="3"/>
  <c r="G21" i="3"/>
  <c r="BA21" i="3" s="1"/>
  <c r="BE17" i="3"/>
  <c r="BD17" i="3"/>
  <c r="BC17" i="3"/>
  <c r="BC27" i="3" s="1"/>
  <c r="G7" i="2" s="1"/>
  <c r="BB17" i="3"/>
  <c r="G17" i="3"/>
  <c r="BA17" i="3" s="1"/>
  <c r="BE13" i="3"/>
  <c r="BD13" i="3"/>
  <c r="BC13" i="3"/>
  <c r="BB13" i="3"/>
  <c r="G13" i="3"/>
  <c r="BA13" i="3" s="1"/>
  <c r="BE8" i="3"/>
  <c r="BE27" i="3" s="1"/>
  <c r="I7" i="2" s="1"/>
  <c r="BD8" i="3"/>
  <c r="BC8" i="3"/>
  <c r="BB8" i="3"/>
  <c r="G8" i="3"/>
  <c r="BA8" i="3" s="1"/>
  <c r="BA27" i="3" s="1"/>
  <c r="E7" i="2" s="1"/>
  <c r="B7" i="2"/>
  <c r="A7" i="2"/>
  <c r="BD27" i="3"/>
  <c r="H7" i="2" s="1"/>
  <c r="BB27" i="3"/>
  <c r="F7" i="2" s="1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53" i="3" l="1"/>
  <c r="E9" i="2" s="1"/>
  <c r="G326" i="3"/>
  <c r="BC326" i="3"/>
  <c r="G36" i="2" s="1"/>
  <c r="G37" i="2" s="1"/>
  <c r="C18" i="1" s="1"/>
  <c r="H37" i="2"/>
  <c r="C17" i="1" s="1"/>
  <c r="G34" i="3"/>
  <c r="G89" i="3"/>
  <c r="BA92" i="3"/>
  <c r="G158" i="3"/>
  <c r="BB207" i="3"/>
  <c r="F24" i="2" s="1"/>
  <c r="G229" i="3"/>
  <c r="G274" i="3"/>
  <c r="G311" i="3"/>
  <c r="BE326" i="3"/>
  <c r="I36" i="2" s="1"/>
  <c r="I37" i="2" s="1"/>
  <c r="C21" i="1" s="1"/>
  <c r="BA71" i="3"/>
  <c r="E10" i="2" s="1"/>
  <c r="G136" i="3"/>
  <c r="G207" i="3"/>
  <c r="G244" i="3"/>
  <c r="BB264" i="3"/>
  <c r="F30" i="2" s="1"/>
  <c r="G71" i="3"/>
  <c r="G264" i="3"/>
  <c r="G53" i="3"/>
  <c r="G144" i="3"/>
  <c r="BB176" i="3"/>
  <c r="F21" i="2" s="1"/>
  <c r="BB196" i="3"/>
  <c r="F22" i="2" s="1"/>
  <c r="BB285" i="3"/>
  <c r="F32" i="2" s="1"/>
  <c r="BD318" i="3"/>
  <c r="H35" i="2" s="1"/>
  <c r="G27" i="3"/>
  <c r="G176" i="3"/>
  <c r="G196" i="3"/>
  <c r="G285" i="3"/>
  <c r="BA326" i="3"/>
  <c r="E36" i="2" s="1"/>
  <c r="BA97" i="3"/>
  <c r="E13" i="2" s="1"/>
  <c r="BA136" i="3"/>
  <c r="E17" i="2" s="1"/>
  <c r="E37" i="2" s="1"/>
  <c r="BA141" i="3"/>
  <c r="E18" i="2" s="1"/>
  <c r="BB244" i="3"/>
  <c r="F29" i="2" s="1"/>
  <c r="BB212" i="3"/>
  <c r="BB213" i="3" s="1"/>
  <c r="F26" i="2" s="1"/>
  <c r="F37" i="2" s="1"/>
  <c r="C16" i="1" s="1"/>
  <c r="G49" i="2" l="1"/>
  <c r="I49" i="2" s="1"/>
  <c r="G48" i="2"/>
  <c r="I48" i="2" s="1"/>
  <c r="G21" i="1" s="1"/>
  <c r="G47" i="2"/>
  <c r="I47" i="2" s="1"/>
  <c r="G20" i="1" s="1"/>
  <c r="G46" i="2"/>
  <c r="I46" i="2" s="1"/>
  <c r="G19" i="1" s="1"/>
  <c r="G45" i="2"/>
  <c r="I45" i="2" s="1"/>
  <c r="G18" i="1" s="1"/>
  <c r="G44" i="2"/>
  <c r="I44" i="2" s="1"/>
  <c r="G17" i="1" s="1"/>
  <c r="G43" i="2"/>
  <c r="I43" i="2" s="1"/>
  <c r="G16" i="1" s="1"/>
  <c r="G42" i="2"/>
  <c r="I42" i="2" s="1"/>
  <c r="C15" i="1"/>
  <c r="C19" i="1" s="1"/>
  <c r="C22" i="1" s="1"/>
  <c r="H50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<sst xmlns="http://schemas.openxmlformats.org/spreadsheetml/2006/main" count="858" uniqueCount="473">
  <si>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</si>
  <si>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</si>
  <si>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</si>
  <si>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</si>
  <si>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</si>
  <si>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</si>
  <si>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</si>
  <si>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</si>
  <si>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</si>
  <si>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</si>
  <si>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</si>
  <si>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</si>
  <si>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</si>
  <si>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</si>
  <si>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</si>
  <si>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</si>
  <si>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</si>
  <si>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</si>
  <si>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</si>
  <si>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</si>
  <si>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</si>
  <si>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</si>
  <si>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</si>
  <si>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</si>
  <si>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</si>
  <si>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</si>
  <si>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</si>
  <si>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</si>
  <si>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</si>
  <si>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</si>
  <si>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</si>
  <si>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</si>
  <si>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</si>
  <si>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</si>
  <si>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</si>
  <si>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</si>
  <si>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</si>
  <si>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</si>
  <si>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</si>
  <si>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</si>
  <si>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</si>
  <si>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</si>
  <si>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</si>
  <si>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</si>
  <si>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</si>
  <si>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</si>
  <si>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</si>
  <si>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</si>
  <si>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</si>
  <si>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</si>
  <si>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</si>
  <si>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</si>
  <si>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</si>
  <si>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</si>
  <si>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</si>
  <si>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</si>
  <si>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</si>
  <si>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</si>
  <si>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</si>
  <si>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</si>
  <si>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</si>
  <si>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</si>
  <si>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</si>
  <si>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</si>
  <si>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</si>
  <si>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</si>
  <si>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</si>
  <si>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</si>
  <si>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</si>
  <si>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</si>
  <si>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</si>
  <si>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</si>
  <si>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</si>
  <si>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</si>
  <si>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</si>
  <si>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</si>
  <si>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</si>
  <si>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</si>
  <si>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</si>
  <si>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15516</t>
  </si>
  <si>
    <t>Soc. zař. tělocv. ZŠ  Mjr. Nováka 1455/34,</t>
  </si>
  <si>
    <t>01</t>
  </si>
  <si>
    <t>Rekonstrukce</t>
  </si>
  <si>
    <t>155160100</t>
  </si>
  <si>
    <t>Rozpočet stavby</t>
  </si>
  <si>
    <t>139711101R00</t>
  </si>
  <si>
    <t xml:space="preserve">Vykopávka v uzavřených prostorách v hor.1-4 </t>
  </si>
  <si>
    <t>m3</t>
  </si>
  <si>
    <t>M.č. 1,01 , 1,02 , 1,03:5*2,9*1</t>
  </si>
  <si>
    <t>M.č. 1,08:5*2,8*1</t>
  </si>
  <si>
    <t>M.č. 1,12:5*2,8*1</t>
  </si>
  <si>
    <t>Předpoklad výkopu do hl. 1m:</t>
  </si>
  <si>
    <t>162201201R00</t>
  </si>
  <si>
    <t xml:space="preserve">Vodorovné přemíst. výkopku nošením hor.1-4, do 10m </t>
  </si>
  <si>
    <t>162201209R00</t>
  </si>
  <si>
    <t xml:space="preserve">Příplatek za dalších 10 m nošení výkopku z hor.1-4 </t>
  </si>
  <si>
    <t>174101102R00</t>
  </si>
  <si>
    <t xml:space="preserve">Zásyp ruční se zhutněním </t>
  </si>
  <si>
    <t>M.č. 1,01 , 1,02 , 1,03:5*2,9*0,75</t>
  </si>
  <si>
    <t>M.č. 1,08:5*2,8*0,75</t>
  </si>
  <si>
    <t>M.č. 1,12:5*2,8*0,75</t>
  </si>
  <si>
    <t>0</t>
  </si>
  <si>
    <t>Skladba P02:</t>
  </si>
  <si>
    <t>2</t>
  </si>
  <si>
    <t>Základy a zvláštní zakládání</t>
  </si>
  <si>
    <t>273321311R00</t>
  </si>
  <si>
    <t xml:space="preserve">Železobeton základových desek B 20 (C 16/20) </t>
  </si>
  <si>
    <t>M.č. 1,01 , 1,02 , 1,03:5*2,9*0,15</t>
  </si>
  <si>
    <t>M.č. 1,08:5*2,8*0,15</t>
  </si>
  <si>
    <t>M.č. 1,12:5*2,8*0,15</t>
  </si>
  <si>
    <t>273362021R00</t>
  </si>
  <si>
    <t xml:space="preserve">Výztuž základových desek ze svařovaných sití KARI </t>
  </si>
  <si>
    <t>t</t>
  </si>
  <si>
    <t>3</t>
  </si>
  <si>
    <t>Svislé a kompletní konstrukce</t>
  </si>
  <si>
    <t>311271170R00</t>
  </si>
  <si>
    <t xml:space="preserve">Dozdívky z tvárnic Ytong hladkých tl. 30 cm </t>
  </si>
  <si>
    <t>m2</t>
  </si>
  <si>
    <t>0,78*2</t>
  </si>
  <si>
    <t>311271177RT2</t>
  </si>
  <si>
    <t xml:space="preserve">Zdivo z tvárnic hladkých tl. 30 cm </t>
  </si>
  <si>
    <t xml:space="preserve"> m2</t>
  </si>
  <si>
    <t>Nadezdění atiky:(36,75+12,3+4,8+1+2,6)*0,5</t>
  </si>
  <si>
    <t>317141214U00</t>
  </si>
  <si>
    <t xml:space="preserve">Překlad plochý Ytong š100 otv-1,25m </t>
  </si>
  <si>
    <t>kus</t>
  </si>
  <si>
    <t>317141224U00</t>
  </si>
  <si>
    <t xml:space="preserve">Překlad plochý Ytong š150 otv-1,25m </t>
  </si>
  <si>
    <t>317941123RT2</t>
  </si>
  <si>
    <t>Osazení ocelových válcovaných nosníků  č.14-22 včetně dodávky profilu I č.14</t>
  </si>
  <si>
    <t>342251231R00</t>
  </si>
  <si>
    <t xml:space="preserve">Příčky z tvárnic skleněných </t>
  </si>
  <si>
    <t>0,6*3</t>
  </si>
  <si>
    <t>342272323U00</t>
  </si>
  <si>
    <t xml:space="preserve">Příčka PPP Ytong 10cm 500kg/m3 </t>
  </si>
  <si>
    <t>zdivo do v=2,75:(2,7+0,5+1,6+1,9+1,2+1,7+2+3,58+1,85+2,25+1)*2,75</t>
  </si>
  <si>
    <t>zdivo do v= 2,5:2,5*(2,9+1,4+1,4+1,9)</t>
  </si>
  <si>
    <t>zdivo do v=1,5:0,9*1,5</t>
  </si>
  <si>
    <t>zdivo do v=2,15:2,15*3</t>
  </si>
  <si>
    <t>Obezdění Geberitu:1,3*1,2*2+0,9*2*1,2</t>
  </si>
  <si>
    <t>342272523U00</t>
  </si>
  <si>
    <t xml:space="preserve">Příčka PPP Ytong 15cm 500kg/m3 </t>
  </si>
  <si>
    <t>(2+1)*2,75+1,7*2,5+0,9*2,1*2</t>
  </si>
  <si>
    <t>61</t>
  </si>
  <si>
    <t>Upravy povrchů vnitřní</t>
  </si>
  <si>
    <t>601012142RT1</t>
  </si>
  <si>
    <t>Omítka stropů štuková Hasit 160 ručně tloušťka vrstvy 2 mm</t>
  </si>
  <si>
    <t>Všechny místnosti:217,4</t>
  </si>
  <si>
    <t>602012112RT5</t>
  </si>
  <si>
    <t>Omítka jádrová Hasit 650 ručně tloušťka vrstvy 20 mm</t>
  </si>
  <si>
    <t>(36,75+12,3+4,8+1+2,6)*0,6</t>
  </si>
  <si>
    <t>602012142RT1</t>
  </si>
  <si>
    <t>Omítka stěn štuková 160 (Hasit 860) ručně tloušťka vrstvy 2 mm</t>
  </si>
  <si>
    <t>zdivo do v=2,75:(2,7+0,5+1,6+1,9+1,2+1,7+2+3,58+1,85+2,25+1)*2,75*2</t>
  </si>
  <si>
    <t>zdivo do v= 2,5:2,5*(2,9+1,4+1,4+1,9)*2</t>
  </si>
  <si>
    <t>zdivo do v=1,5:0,9*1,5*2</t>
  </si>
  <si>
    <t>zdivo do v=2,15:2,15*3*2</t>
  </si>
  <si>
    <t>((2+1)*2,75+1,7*2,5+0,9*2,1*2)*2</t>
  </si>
  <si>
    <t>Stávající stěny místností:2,75*(3,25+1,6+1,6+5+1,4+5+5+3+1,5+1,5+5+3+3+2,3+5+1,4+1,4+1,4+5+5+5+5+1,4+1,4+5+5+1,4+1,4+3+5+5+6)</t>
  </si>
  <si>
    <t>stěny v chodbách z 15 %:2,75*0,15*(8,4+2,5+3+15,9+2,7+4,75+2,1+3,35+1+1,7+0,45+21)</t>
  </si>
  <si>
    <t>Odpočet plochy obkladů:(1,7+1,7+1,8+1,8+1,2+1,2+1,7+1,7+1,6+1,6+3,2+1,6+0,9+0,9+0,1+1,66+1,86+1,86+2,9+1,3+1,3+1,4+1,4+1,5+1,5+1,4+1,4+0,9+0,9+1,4+1,4+0,9+0,9+1,4+1,4+1,9+1,9+1,9+1,9+1,5+1,5+1,6+1,6)*-2</t>
  </si>
  <si>
    <t>(2,85+2,85+2+2+0,1+1,9+2,9+5+5+2,85+2,85+1,9+1,9+0,1)*-2,75-3*-1,8</t>
  </si>
  <si>
    <t>612423531R00</t>
  </si>
  <si>
    <t xml:space="preserve">Omítka rýh stěn MV o šířce do 15 cm, štuková </t>
  </si>
  <si>
    <t>62</t>
  </si>
  <si>
    <t>Úpravy povrchů vnější</t>
  </si>
  <si>
    <t>622472183R00</t>
  </si>
  <si>
    <t xml:space="preserve">Omítka stěn vnější ze SMS břizolit slož. III.ručně </t>
  </si>
  <si>
    <t>622481211RT2</t>
  </si>
  <si>
    <t>Montáž výztužné sítě (perlinky) do stěrky-stěny včetně výztužné sítě a stěrkového tmelu Baumit</t>
  </si>
  <si>
    <t>63</t>
  </si>
  <si>
    <t>Podlahy a podlahové konstrukce</t>
  </si>
  <si>
    <t>632411115RT1</t>
  </si>
  <si>
    <t>Potěr ze SMS Cemix, ruční zpracování, tl. 15 mm samonivelační anhydritový potěr 20 Cemix 110 j</t>
  </si>
  <si>
    <t>68,2+10,57+14,94+12,84+14+14+27,47+3,06</t>
  </si>
  <si>
    <t>632412140R00</t>
  </si>
  <si>
    <t xml:space="preserve">Potěr ze SMS Hasit, ruční zpracování, tl. 40 mm </t>
  </si>
  <si>
    <t>64</t>
  </si>
  <si>
    <t>Výplně otvorů</t>
  </si>
  <si>
    <t>642944121RT2</t>
  </si>
  <si>
    <t>Osazení ocelových zárubní dodatečně do 2,5 m2 včetně dodávky zárubně  60x197x11 cm</t>
  </si>
  <si>
    <t>642944121RT3</t>
  </si>
  <si>
    <t>Osazení ocelových zárubní dodatečně do 2,5 m2 včetně dodávky zárubně  70x197x11 cm</t>
  </si>
  <si>
    <t>642944121RT4</t>
  </si>
  <si>
    <t>Osazení ocelových zárubní dodatečně do 2,5 m2 včetně dodávky zárubně  80x197x11 cm</t>
  </si>
  <si>
    <t>642944121RT5</t>
  </si>
  <si>
    <t>Osazení ocelových zárubní dodatečně do 2,5 m2 včetně dodávky zárubně  90x197x11 cm</t>
  </si>
  <si>
    <t>642944221RT3</t>
  </si>
  <si>
    <t>Osazení ocelových zárubní dodatečně nad 2,5 m2. včetně dodávky zárubně 145x197x11 cm</t>
  </si>
  <si>
    <t>9</t>
  </si>
  <si>
    <t>Ostatní konstrukce, bourání</t>
  </si>
  <si>
    <t>965081713RT1</t>
  </si>
  <si>
    <t>Bourání dlaždic keramických tl. 1 cm, nad 1 m2 ručně, dlaždice keramické</t>
  </si>
  <si>
    <t>6,58+6,57+73,96+14,94+14+14+14+14+14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</si>
  <si>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</si>
  <si>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</si>
  <si>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</si>
  <si>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</si>
  <si>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</si>
  <si>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</si>
  <si>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</si>
  <si>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</si>
  <si>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</si>
  <si>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</si>
  <si>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962031132R00</t>
  </si>
  <si>
    <t xml:space="preserve">Bourání příček cihelných tl. 10 cm </t>
  </si>
  <si>
    <t>(2,9+2,9+2,9+7,35+0,59+0,59+1)*2,75+1,8</t>
  </si>
  <si>
    <t>962031133R00</t>
  </si>
  <si>
    <t xml:space="preserve">Bourání příček cihelných tl. 15 cm </t>
  </si>
  <si>
    <t>2*20,75</t>
  </si>
  <si>
    <t>962081131R00</t>
  </si>
  <si>
    <t xml:space="preserve">Bourání příček ze skleněných tvárnic tl. 10 cm </t>
  </si>
  <si>
    <t>4*1*2,75</t>
  </si>
  <si>
    <t>965042141RT1</t>
  </si>
  <si>
    <t>Bourání mazanin betonových tl. 10 cm, nad 4 m2 ručně tl. mazaniny 5 - 8 cm</t>
  </si>
  <si>
    <t>M.č. 1,01 , 1,02 , 1,03:5*2,9*0,1</t>
  </si>
  <si>
    <t>M.č. 1,08:5*2,8*0,1</t>
  </si>
  <si>
    <t>M.č. 1,12:5*2,8*0,1</t>
  </si>
  <si>
    <t>M.č. 1,04 - čisticí zona:1,2*0,5*0,1</t>
  </si>
  <si>
    <t>968061125R00</t>
  </si>
  <si>
    <t xml:space="preserve">Vyvěšení dřevěných dveřních křídel pl. do 2 m2 </t>
  </si>
  <si>
    <t>19</t>
  </si>
  <si>
    <t>968061126R00</t>
  </si>
  <si>
    <t xml:space="preserve">Vyvěšení dřevěných dveřních křídel pl. nad 2 m2 </t>
  </si>
  <si>
    <t>968061136R00</t>
  </si>
  <si>
    <t xml:space="preserve">Vyvěšení dřevěných křídel vrat plochy do 4 m2 </t>
  </si>
  <si>
    <t>968072244R00</t>
  </si>
  <si>
    <t xml:space="preserve">Vybourání kovových rámů jednod. pl. 1 m2 </t>
  </si>
  <si>
    <t>0,6*0,6*4</t>
  </si>
  <si>
    <t>968072455R00</t>
  </si>
  <si>
    <t xml:space="preserve">Vybourání kovových dveřních zárubní pl. do 2 m2 </t>
  </si>
  <si>
    <t>0,8*2*12+0,6*2*7</t>
  </si>
  <si>
    <t>968072456R00</t>
  </si>
  <si>
    <t xml:space="preserve">Vybourání kovových dveřních zárubní pl. nad 2 m2 </t>
  </si>
  <si>
    <t>1,4*2*2+1,6*2*1+2,3*2,6</t>
  </si>
  <si>
    <t>R pol</t>
  </si>
  <si>
    <t xml:space="preserve">Likvidace vybouraných dveří a rámů </t>
  </si>
  <si>
    <t>97</t>
  </si>
  <si>
    <t>Prorážení otvorů</t>
  </si>
  <si>
    <t>972012211R00</t>
  </si>
  <si>
    <t xml:space="preserve">Vyvrtání otvorů D110 stropu betonových tl.  300 </t>
  </si>
  <si>
    <t>972054491R00</t>
  </si>
  <si>
    <t xml:space="preserve">Vybourání otv. stropy ŽB pl. 1 m2, tl. nad 8 cm </t>
  </si>
  <si>
    <t>0,6*0,6*0,15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</si>
  <si>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</si>
  <si>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</si>
  <si>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</si>
  <si>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</si>
  <si>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</si>
  <si>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</si>
  <si>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711111001RZ1</t>
  </si>
  <si>
    <t>Izolace proti vlhkosti vodor. nátěr ALP za studena 1x nátěr - včetně dodávky penetračního laku ALP</t>
  </si>
  <si>
    <t>M.č. 1,01 , 1,02 , 1,03:5*2,9</t>
  </si>
  <si>
    <t>M.č. 1,08:5*2,8</t>
  </si>
  <si>
    <t>M.č. 1,12:5*2,8</t>
  </si>
  <si>
    <t>711141559RZ3</t>
  </si>
  <si>
    <t>Izolace proti vlhk. vodorovná pásy přitavením 1 vrstva - včetně dodávky Sklobit G</t>
  </si>
  <si>
    <t>M.č. 1,01 , 1,02 , 1,03:5*2,9*1,1</t>
  </si>
  <si>
    <t>M.č. 1,08:5*2,8*1,1</t>
  </si>
  <si>
    <t>M.č. 1,12:5*2,8*1,1</t>
  </si>
  <si>
    <t>711212002RT2</t>
  </si>
  <si>
    <t>Hydroizolační povlak - nátěr nebo stěrka proti tlak.vodě,tl.2,5mm</t>
  </si>
  <si>
    <t>Mč 1,07:2*2</t>
  </si>
  <si>
    <t>Do v=2,75:(2,85+2,85+2+2+0,1+1,9+2,9+5+5+2,85+2,85+1,9+1,9+0,1)*2,75-3*1,8</t>
  </si>
  <si>
    <t>998711201R00</t>
  </si>
  <si>
    <t xml:space="preserve">Přesun hmot pro izolace proti vodě, výšky do 6 m </t>
  </si>
  <si>
    <t>712</t>
  </si>
  <si>
    <t>Živičné krytiny</t>
  </si>
  <si>
    <t>712300833R00</t>
  </si>
  <si>
    <t xml:space="preserve">Odstranění živičné krytiny střech do 10° 3vrstvé </t>
  </si>
  <si>
    <t>(36,75+12,3+4,8+1+2,6)*0,3</t>
  </si>
  <si>
    <t>712300841RT2</t>
  </si>
  <si>
    <t>Odstranění mechu ze střech plochých do 10° silně znečištěné plochy</t>
  </si>
  <si>
    <t>36,45*9,45+7*1,15+4,2*1,</t>
  </si>
  <si>
    <t>712310903T00</t>
  </si>
  <si>
    <t>Údržba krytiny střech do 10°, odstranění bublin částečné srovnání</t>
  </si>
  <si>
    <t>712341559RZ3</t>
  </si>
  <si>
    <t>Povlaková krytina střech do 10° Samolepicí SBS pás</t>
  </si>
  <si>
    <t>(36,45*9,45+7*1,15+4,2*1,1+0,5*97,35)*1,15</t>
  </si>
  <si>
    <t>712341559RZ6</t>
  </si>
  <si>
    <t>Povlaková krytina střech do 10° modifikovaný pás s posypem 4,5 kg/m2</t>
  </si>
  <si>
    <t>712753115T00</t>
  </si>
  <si>
    <t>Odvětrávací exp. komínky - prodloužení stávajících Nová stříška</t>
  </si>
  <si>
    <t>Prodloužení cca 35 cm:12</t>
  </si>
  <si>
    <t>Odvětráví kanalizace:3</t>
  </si>
  <si>
    <t xml:space="preserve">Řešení detailů kolem komínků a vpustí </t>
  </si>
  <si>
    <t>12+3+8+3</t>
  </si>
  <si>
    <t>998712203R00</t>
  </si>
  <si>
    <t xml:space="preserve">Přesun hmot pro povlakové krytiny, výšky do 24 m </t>
  </si>
  <si>
    <t>713</t>
  </si>
  <si>
    <t>Izolace tepelné</t>
  </si>
  <si>
    <t>28375951</t>
  </si>
  <si>
    <t xml:space="preserve">Deska polystyr EPS 150 Z  Spádové klíny </t>
  </si>
  <si>
    <t>(36,45*9,45+7*1,15+4,2*1)*0,0875</t>
  </si>
  <si>
    <t>713121111R00</t>
  </si>
  <si>
    <t>Izolace tepelná podlah na sucho, jednovrstvá materiál ve specifikaci</t>
  </si>
  <si>
    <t>713141131R00</t>
  </si>
  <si>
    <t xml:space="preserve">Izolace tepelná střech plně lep.za studena,1vrstvá </t>
  </si>
  <si>
    <t>(36,45*9,45+7*1,15+4,2*1,1)*3</t>
  </si>
  <si>
    <t>28375950</t>
  </si>
  <si>
    <t xml:space="preserve">Deska polystyr EPS 150 S  tl. 2x 80 mm </t>
  </si>
  <si>
    <t>(36,45*9,45+7*1,15+4,2*1)*0,16</t>
  </si>
  <si>
    <t>7111111</t>
  </si>
  <si>
    <t xml:space="preserve">D + M náběhových klínů NOBASIL </t>
  </si>
  <si>
    <t>m</t>
  </si>
  <si>
    <t>Atika:36,75+12,3+4,8+1+2,6</t>
  </si>
  <si>
    <t>U vyšších budov:1,15+27,3+2+9,45</t>
  </si>
  <si>
    <t>1410451320</t>
  </si>
  <si>
    <t>Polystyren EPS 150 S  10cm</t>
  </si>
  <si>
    <t>998713201R00</t>
  </si>
  <si>
    <t xml:space="preserve">Přesun hmot pro izolace tepelné, výšky do 6 m </t>
  </si>
  <si>
    <t>714</t>
  </si>
  <si>
    <t>Izolace akustické a protiotřesové</t>
  </si>
  <si>
    <t>714110801R00</t>
  </si>
  <si>
    <t xml:space="preserve">Demontáž akust. obkladů, dřevěných panelů </t>
  </si>
  <si>
    <t>2*3,6</t>
  </si>
  <si>
    <t>998714101R00</t>
  </si>
  <si>
    <t xml:space="preserve">Přesun hmot pro akustická opatření, výšky do 6 m </t>
  </si>
  <si>
    <t>721</t>
  </si>
  <si>
    <t>Vnitřní kanalizace</t>
  </si>
  <si>
    <t>721234101RT2</t>
  </si>
  <si>
    <t>Vtok střešní  pro plochou střechu  živičný pás, záchytný koš, DN 150</t>
  </si>
  <si>
    <t>721273145RM1</t>
  </si>
  <si>
    <t>Hlavice ventilační z PVC  DN 100/930 hlavice HL 810</t>
  </si>
  <si>
    <t>Vnitřní kanalizace dle samostatného rozpočtu</t>
  </si>
  <si>
    <t>kompl.</t>
  </si>
  <si>
    <t>998721203R00</t>
  </si>
  <si>
    <t xml:space="preserve">Přesun hmot pro vnitřní kanalizaci, výšky do 24 m </t>
  </si>
  <si>
    <t>722</t>
  </si>
  <si>
    <t>Vnitřní vodovod</t>
  </si>
  <si>
    <t>Vnitřní vodovod dle samostatného rozpočtu</t>
  </si>
  <si>
    <t>725</t>
  </si>
  <si>
    <t>Zařizovací předměty</t>
  </si>
  <si>
    <t>ZTI - Zařizovací předměty a ÚT dle samostatného rozpočtu</t>
  </si>
  <si>
    <t>kmpl.</t>
  </si>
  <si>
    <t>762</t>
  </si>
  <si>
    <t>Konstrukce tesařské</t>
  </si>
  <si>
    <t>762441111RT3</t>
  </si>
  <si>
    <t>Montáž obložení atiky,OSB desky,1vrst.,přibíjením včetně dodávky desky OSB ECO 3 N tl. 22 mm</t>
  </si>
  <si>
    <t>Atika:(36,75+12,3+4,8+1+2,6)*0,3</t>
  </si>
  <si>
    <t>998762102R00</t>
  </si>
  <si>
    <t xml:space="preserve">Přesun hmot pro tesařské konstrukce, výšky do 12 m </t>
  </si>
  <si>
    <t>764</t>
  </si>
  <si>
    <t>Konstrukce klempířské</t>
  </si>
  <si>
    <t>764421210RT2</t>
  </si>
  <si>
    <t>Oplechování říms z Pz plechu barvený rš 100 mm Přítlačné lišty k ukončení krytiny na zdech, kotve</t>
  </si>
  <si>
    <t>764430250RT2</t>
  </si>
  <si>
    <t>Oplechování zdí z Pz plechu barvený, rš 600 mm nalepení Enkolitem</t>
  </si>
  <si>
    <t>Nadezdění atiky:(36,75+12,3+4,8+1+2,6)</t>
  </si>
  <si>
    <t>764430840R00</t>
  </si>
  <si>
    <t xml:space="preserve">Demontáž oplechování zdí,rš od 330 do 500 mm </t>
  </si>
  <si>
    <t xml:space="preserve">Úprava střešních svodů </t>
  </si>
  <si>
    <t>998764103R00</t>
  </si>
  <si>
    <t xml:space="preserve">Přesun hmot pro klempířské konstr., výšky do 24 m </t>
  </si>
  <si>
    <t>766</t>
  </si>
  <si>
    <t>Konstrukce truhlářské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</si>
  <si>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</si>
  <si>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</si>
  <si>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</si>
  <si>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</si>
  <si>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766661132R00</t>
  </si>
  <si>
    <t xml:space="preserve">Montáž dveří do zárubně,otevíravých 2kř.do 1,45 m </t>
  </si>
  <si>
    <t>766669117R00</t>
  </si>
  <si>
    <t>Dokování samozavírače na ocelovou zárubeň vč. dodávky samozavírače</t>
  </si>
  <si>
    <t>61160112A2</t>
  </si>
  <si>
    <t>Dveře vnitřní hladké plné 1kř. 80x197 bílé Protipožární odolnost dle PBŘS</t>
  </si>
  <si>
    <t>61173191SC3</t>
  </si>
  <si>
    <t>Plná dveřní stěna vnitřní č. D10 Dodávka, specifikace dle PD</t>
  </si>
  <si>
    <t>IC-04</t>
  </si>
  <si>
    <t xml:space="preserve">Montáž hlinikových stěn 1 ks </t>
  </si>
  <si>
    <t>61160101</t>
  </si>
  <si>
    <t>Dveře vnitřní hladké plné 1kř. 60x197 bílé</t>
  </si>
  <si>
    <t>61160102</t>
  </si>
  <si>
    <t>Dveře vnitřní hladké plné 1kř. 70x197 bílé</t>
  </si>
  <si>
    <t>61160103</t>
  </si>
  <si>
    <t>Dveře vnitřní hladké plné 1kř. 80x197 bílé</t>
  </si>
  <si>
    <t>61160104</t>
  </si>
  <si>
    <t>Dveře vnitřní hladké plné 1kř. 90x197 bílé</t>
  </si>
  <si>
    <t>61160106</t>
  </si>
  <si>
    <t>Dveře vnitřní D9 . 145x197 , specifikace dle PD</t>
  </si>
  <si>
    <t>998766101R00</t>
  </si>
  <si>
    <t xml:space="preserve">Přesun hmot pro truhlářské konstr., výšky do 6 m </t>
  </si>
  <si>
    <t>771</t>
  </si>
  <si>
    <t>Podlahy z dlaždic a obklady</t>
  </si>
  <si>
    <t>771.1111</t>
  </si>
  <si>
    <t>Dlažba keramická  dodávka 33*33 Dle výběru objednatele</t>
  </si>
  <si>
    <t>(68,02+3,06+2,04+14,35+6,52+8,3+12,84+14+14+14+2,07)*1,15</t>
  </si>
  <si>
    <t>771474113U00</t>
  </si>
  <si>
    <t xml:space="preserve">Mtž sokl keram rovný flex lep -120 </t>
  </si>
  <si>
    <t>zdivo do v=2,75:(2,7+0,5+1,6+1,9+1,2+1,7+2+3,58+1,85+2,25+1)*2</t>
  </si>
  <si>
    <t>Stávající stěny místností:(3,25+1,6+1,6+5+1,4+5+5+3+1,5+1,5+5+3+3+2,3+5+1,4+1,4+1,4+5+5+5+5+1,4+1,4+5+5+1,4+1,4+3+5+5+6)</t>
  </si>
  <si>
    <t>stěny v chodbách :(8,4+2,5+3+15,9+2,7+4,75+2,1+3,35+1+1,7+0,45+21)</t>
  </si>
  <si>
    <t>Odpočet plochy obkladů:(1,7+1,7+1,8+1,8+1,2+1,2+1,7+1,7+1,6+1,6+3,2+1,6+0,9+0,9+0,1+1,66+1,86+1,86)*-1</t>
  </si>
  <si>
    <t>771479001R00</t>
  </si>
  <si>
    <t xml:space="preserve">Řezání dlaždic keramických pro soklíky </t>
  </si>
  <si>
    <t>771575109RT5</t>
  </si>
  <si>
    <t>Montáž podlah keram.,hladké, tmel, 30x30 cm Flexkleber (lepidlo), Fugenbund (spár. hmota)</t>
  </si>
  <si>
    <t>68,02+3,06+2,04+14,35+6,52+8,3+12,84+14+14+14+2,07</t>
  </si>
  <si>
    <t>771579793R00</t>
  </si>
  <si>
    <t xml:space="preserve">Příplatek za spárovací hmotu - plošně </t>
  </si>
  <si>
    <t>998771101R00</t>
  </si>
  <si>
    <t xml:space="preserve">Přesun hmot pro podlahy z dlaždic, výšky do 6 m </t>
  </si>
  <si>
    <t>776</t>
  </si>
  <si>
    <t>Podlahy povlakové</t>
  </si>
  <si>
    <t>776431100R00</t>
  </si>
  <si>
    <t xml:space="preserve">Lepení podlahových soklíků k vinylovým podlahám </t>
  </si>
  <si>
    <t>Mč 1,05:1,6+1,6+3,25+2,7+5</t>
  </si>
  <si>
    <t>Mč 1,14:4,5+5,85+5+3+0,5+2,85</t>
  </si>
  <si>
    <t>776511000R00</t>
  </si>
  <si>
    <t xml:space="preserve">Lepení povlakových podlah z pásů pryžových </t>
  </si>
  <si>
    <t>10,57+27,47</t>
  </si>
  <si>
    <t>27251010</t>
  </si>
  <si>
    <t>Podlahovina  hladká dle výběru Zátěžová krytina</t>
  </si>
  <si>
    <t>(10,57+27,47)*1,15</t>
  </si>
  <si>
    <t>998776101R00</t>
  </si>
  <si>
    <t xml:space="preserve">Přesun hmot pro podlahy povlakové, výšky do 6 m </t>
  </si>
  <si>
    <t>781</t>
  </si>
  <si>
    <t>Obklady keramické</t>
  </si>
  <si>
    <t>771579793R01</t>
  </si>
  <si>
    <t>Do v=2m:(1,7+1,7+1,8+1,8+1,2+1,2+1,7+1,7+1,6+1,6+3,2+1,6+0,9+0,9+0,1+1,66+1,86+1,86+2,9+1,3+1,3+1,4+1,4+1,5+1,5+1,4+1,4+0,9+0,9+1,4+1,4+0,9+0,9+1,4+1,4+1,9+1,9+1,9+1,9+1,5+1,5+1,6+1,6)*2</t>
  </si>
  <si>
    <t>781414112U00</t>
  </si>
  <si>
    <t xml:space="preserve">Mtž obklad pórov flex lep -25ks/m2 </t>
  </si>
  <si>
    <t>781A</t>
  </si>
  <si>
    <t xml:space="preserve">Dodávka obkladů </t>
  </si>
  <si>
    <t>219*1,1</t>
  </si>
  <si>
    <t>998781101R00</t>
  </si>
  <si>
    <t xml:space="preserve">Přesun hmot pro obklady keramické, výšky do 6 m </t>
  </si>
  <si>
    <t>784</t>
  </si>
  <si>
    <t>Malby</t>
  </si>
  <si>
    <t>784195112R00</t>
  </si>
  <si>
    <t xml:space="preserve">Malba tekutá Primalex Standard, bílá, 2 x </t>
  </si>
  <si>
    <t>stěny v chodbách z 15 %:2,75*(8,4+2,5+3+15,9+2,7+4,75+2,1+3,35+1+1,7+0,45+21)</t>
  </si>
  <si>
    <t>784195112R01</t>
  </si>
  <si>
    <t>Malba tekutá Primalex Standard, bílá, 2 x Stropy</t>
  </si>
  <si>
    <t>zdivo do v=2,75:(2,7+0,5+1,6+1,9+1</t>
  </si>
  <si>
    <t>784441051U00</t>
  </si>
  <si>
    <t xml:space="preserve">Malba 2xlatex HERBOL bílá míst -3,8 </t>
  </si>
  <si>
    <t>zdivo do v=2,75:(2,7+0,5+1,6+1,9+1,2+1,7+2+3,58+1,85+2,25+1)*1,5*2</t>
  </si>
  <si>
    <t>zdivo do v= 2,5:1,5*(2,9+1,4+1,4+1,9)*2</t>
  </si>
  <si>
    <t>Stávající stěny místností:1,5*(3,25+1,6+1,6+5+1,4+5+5+3+1,5+1,5+5+3+3+2,3+5+1,4+1,4+1,4+5+5+5+5+1,4+1,4+5+5+1,4+1,4+3+5+5+6)</t>
  </si>
  <si>
    <t>stěny v chodbách z 15 %:1,5*(8,4+2,5+3+15,9+2,7+4,75+2,1+3,35+1+1,7+0,45+21)</t>
  </si>
  <si>
    <t>Odpočet plochy obkladů:(1,7+1,7+1,8+1,8+1,2+1,2+1,7+1,7+1,6+1,6+3,2+1,6+0,9+0,9+0,1+1,66+1,86+1,86+2,9+1,3+1,3+1,4+1,4+1,5+1,5+1,4+1,4+0,9+0,9+1,4+1,4+0,9+0,9+1,4+1,4+1,9+1,9+1,9+1,9+1,5+1,5+1,6+1,6)*-1,5</t>
  </si>
  <si>
    <t>(2,85+2,85+2+2+0,1+1,9+2,9+5+5+2,85+2,85+1,9+1,9+0,1)*-1,5-3*-1,8</t>
  </si>
  <si>
    <t>767</t>
  </si>
  <si>
    <t>Konstrukce zámečnické</t>
  </si>
  <si>
    <t>Zámečnický výrobek - poklopy Dle specifikace v PD</t>
  </si>
  <si>
    <t>M21</t>
  </si>
  <si>
    <t>Elektromontáže</t>
  </si>
  <si>
    <t>Hromosvod dle samostatného rozpočtu</t>
  </si>
  <si>
    <t>kpl</t>
  </si>
  <si>
    <t>Elektroinstalace - úprava viz PD dle samostatného rozpočtu</t>
  </si>
  <si>
    <t>D96</t>
  </si>
  <si>
    <t>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</si>
  <si>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</si>
  <si>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</si>
  <si>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</si>
  <si>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</si>
  <si>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</si>
  <si>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</si>
  <si>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</si>
  <si>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</si>
  <si>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979087213R00</t>
  </si>
  <si>
    <t xml:space="preserve">Nakládání vybouraných hmot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</si>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</sst>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155160100</v>
      </c>
      <c r="D2" s="5" t="str">
        <f>Rekapitulace!G2</f>
        <v>Rozpočet stavby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9"/>
      <c r="D8" s="209"/>
      <c r="E8" s="210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9">
        <f>Projektant</f>
        <v>0</v>
      </c>
      <c r="D9" s="209"/>
      <c r="E9" s="210"/>
      <c r="F9" s="13"/>
      <c r="G9" s="34"/>
      <c r="H9" s="35"/>
    </row>
    <row r="10" spans="1:57" x14ac:dyDescent="0.2">
      <c r="A10" s="29" t="s">
        <v>14</v>
      </c>
      <c r="B10" s="13"/>
      <c r="C10" s="209"/>
      <c r="D10" s="209"/>
      <c r="E10" s="209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9"/>
      <c r="D11" s="209"/>
      <c r="E11" s="209"/>
      <c r="F11" s="39" t="s">
        <v>16</v>
      </c>
      <c r="G11" s="40">
        <v>15516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1"/>
      <c r="D12" s="211"/>
      <c r="E12" s="211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Rekapitulace!A42</f>
        <v>Ztížené výrobní podmínky</v>
      </c>
      <c r="E15" s="58"/>
      <c r="F15" s="59"/>
      <c r="G15" s="56">
        <f>Rekapitulace!I42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Rekapitulace!A43</f>
        <v>Oborová přirážka</v>
      </c>
      <c r="E16" s="60"/>
      <c r="F16" s="61"/>
      <c r="G16" s="56">
        <f>Rekapitulace!I43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Rekapitulace!A44</f>
        <v>Přesun stavebních kapacit</v>
      </c>
      <c r="E17" s="60"/>
      <c r="F17" s="61"/>
      <c r="G17" s="56">
        <f>Rekapitulace!I44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Rekapitulace!A45</f>
        <v>Mimostaveništní doprava</v>
      </c>
      <c r="E18" s="60"/>
      <c r="F18" s="61"/>
      <c r="G18" s="56">
        <f>Rekapitulace!I45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Rekapitulace!A46</f>
        <v>Zařízení staveniště</v>
      </c>
      <c r="E19" s="60"/>
      <c r="F19" s="61"/>
      <c r="G19" s="56">
        <f>Rekapitulace!I46</f>
        <v>0</v>
      </c>
    </row>
    <row r="20" spans="1:7" ht="15.95" customHeight="1" x14ac:dyDescent="0.2">
      <c r="A20" s="64"/>
      <c r="B20" s="55"/>
      <c r="C20" s="56"/>
      <c r="D20" s="9" t="str">
        <f>Rekapitulace!A47</f>
        <v>Provoz investora</v>
      </c>
      <c r="E20" s="60"/>
      <c r="F20" s="61"/>
      <c r="G20" s="56">
        <f>Rekapitulace!I47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Rekapitulace!A48</f>
        <v>Kompletační činnost (IČD)</v>
      </c>
      <c r="E21" s="60"/>
      <c r="F21" s="61"/>
      <c r="G21" s="56">
        <f>Rekapitulace!I48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2" t="s">
        <v>33</v>
      </c>
      <c r="B23" s="213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4">
        <f>C23-F32</f>
        <v>0</v>
      </c>
      <c r="G30" s="205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4">
        <f>ROUND(PRODUCT(F30,C31/100),0)</f>
        <v>0</v>
      </c>
      <c r="G31" s="205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4">
        <v>0</v>
      </c>
      <c r="G32" s="205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4">
        <f>ROUND(PRODUCT(F32,C33/100),0)</f>
        <v>0</v>
      </c>
      <c r="G33" s="205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6">
        <f>ROUND(SUM(F30:F33),0)</f>
        <v>0</v>
      </c>
      <c r="G34" s="207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8"/>
      <c r="C37" s="208"/>
      <c r="D37" s="208"/>
      <c r="E37" s="208"/>
      <c r="F37" s="208"/>
      <c r="G37" s="208"/>
      <c r="H37" t="s">
        <v>5</v>
      </c>
    </row>
    <row r="38" spans="1:8" ht="12.75" customHeight="1" x14ac:dyDescent="0.2">
      <c r="A38" s="96"/>
      <c r="B38" s="208"/>
      <c r="C38" s="208"/>
      <c r="D38" s="208"/>
      <c r="E38" s="208"/>
      <c r="F38" s="208"/>
      <c r="G38" s="208"/>
      <c r="H38" t="s">
        <v>5</v>
      </c>
    </row>
    <row r="39" spans="1:8" x14ac:dyDescent="0.2">
      <c r="A39" s="96"/>
      <c r="B39" s="208"/>
      <c r="C39" s="208"/>
      <c r="D39" s="208"/>
      <c r="E39" s="208"/>
      <c r="F39" s="208"/>
      <c r="G39" s="208"/>
      <c r="H39" t="s">
        <v>5</v>
      </c>
    </row>
    <row r="40" spans="1:8" x14ac:dyDescent="0.2">
      <c r="A40" s="96"/>
      <c r="B40" s="208"/>
      <c r="C40" s="208"/>
      <c r="D40" s="208"/>
      <c r="E40" s="208"/>
      <c r="F40" s="208"/>
      <c r="G40" s="208"/>
      <c r="H40" t="s">
        <v>5</v>
      </c>
    </row>
    <row r="41" spans="1:8" x14ac:dyDescent="0.2">
      <c r="A41" s="96"/>
      <c r="B41" s="208"/>
      <c r="C41" s="208"/>
      <c r="D41" s="208"/>
      <c r="E41" s="208"/>
      <c r="F41" s="208"/>
      <c r="G41" s="208"/>
      <c r="H41" t="s">
        <v>5</v>
      </c>
    </row>
    <row r="42" spans="1:8" x14ac:dyDescent="0.2">
      <c r="A42" s="96"/>
      <c r="B42" s="208"/>
      <c r="C42" s="208"/>
      <c r="D42" s="208"/>
      <c r="E42" s="208"/>
      <c r="F42" s="208"/>
      <c r="G42" s="208"/>
      <c r="H42" t="s">
        <v>5</v>
      </c>
    </row>
    <row r="43" spans="1:8" x14ac:dyDescent="0.2">
      <c r="A43" s="96"/>
      <c r="B43" s="208"/>
      <c r="C43" s="208"/>
      <c r="D43" s="208"/>
      <c r="E43" s="208"/>
      <c r="F43" s="208"/>
      <c r="G43" s="208"/>
      <c r="H43" t="s">
        <v>5</v>
      </c>
    </row>
    <row r="44" spans="1:8" x14ac:dyDescent="0.2">
      <c r="A44" s="96"/>
      <c r="B44" s="208"/>
      <c r="C44" s="208"/>
      <c r="D44" s="208"/>
      <c r="E44" s="208"/>
      <c r="F44" s="208"/>
      <c r="G44" s="208"/>
      <c r="H44" t="s">
        <v>5</v>
      </c>
    </row>
    <row r="45" spans="1:8" ht="0.75" customHeight="1" x14ac:dyDescent="0.2">
      <c r="A45" s="96"/>
      <c r="B45" s="208"/>
      <c r="C45" s="208"/>
      <c r="D45" s="208"/>
      <c r="E45" s="208"/>
      <c r="F45" s="208"/>
      <c r="G45" s="208"/>
      <c r="H45" t="s">
        <v>5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sheetProtection algorithmName="SHA-512" hashValue="+Xi1siBCzjt2uzD/a2sQZVpOe/bCusSGOeBwDJMklHiF3zimniK6QpQRz7leLH97TdN7u3xRnpoZzMHS7TVr4w==" saltValue="ApeyxQT+DnAWMSKPLLOd2Q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01"/>
  <sheetViews>
    <sheetView workbookViewId="0">
      <selection activeCell="H50" sqref="H50:I5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4" t="s">
        <v>48</v>
      </c>
      <c r="B1" s="215"/>
      <c r="C1" s="97" t="str">
        <f>CONCATENATE(cislostavby," ",nazevstavby)</f>
        <v>15516 Soc. zař. tělocv. ZŠ  Mjr. Nováka 1455/34,</v>
      </c>
      <c r="D1" s="98"/>
      <c r="E1" s="99"/>
      <c r="F1" s="98"/>
      <c r="G1" s="100" t="s">
        <v>49</v>
      </c>
      <c r="H1" s="101" t="s">
        <v>83</v>
      </c>
      <c r="I1" s="102"/>
    </row>
    <row r="2" spans="1:9" ht="13.5" thickBot="1" x14ac:dyDescent="0.25">
      <c r="A2" s="216" t="s">
        <v>50</v>
      </c>
      <c r="B2" s="217"/>
      <c r="C2" s="103" t="str">
        <f>CONCATENATE(cisloobjektu," ",nazevobjektu)</f>
        <v>01 Rekonstrukce</v>
      </c>
      <c r="D2" s="104"/>
      <c r="E2" s="105"/>
      <c r="F2" s="104"/>
      <c r="G2" s="218" t="s">
        <v>84</v>
      </c>
      <c r="H2" s="219"/>
      <c r="I2" s="220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99" t="str">
        <f>Položky!B7</f>
        <v>1</v>
      </c>
      <c r="B7" s="115" t="str">
        <f>Položky!C7</f>
        <v>Zemní práce</v>
      </c>
      <c r="C7" s="66"/>
      <c r="D7" s="116"/>
      <c r="E7" s="200">
        <f>Položky!BA27</f>
        <v>0</v>
      </c>
      <c r="F7" s="201">
        <f>Položky!BB27</f>
        <v>0</v>
      </c>
      <c r="G7" s="201">
        <f>Položky!BC27</f>
        <v>0</v>
      </c>
      <c r="H7" s="201">
        <f>Položky!BD27</f>
        <v>0</v>
      </c>
      <c r="I7" s="202">
        <f>Položky!BE27</f>
        <v>0</v>
      </c>
    </row>
    <row r="8" spans="1:9" s="35" customFormat="1" x14ac:dyDescent="0.2">
      <c r="A8" s="199" t="str">
        <f>Položky!B28</f>
        <v>2</v>
      </c>
      <c r="B8" s="115" t="str">
        <f>Položky!C28</f>
        <v>Základy a zvláštní zakládání</v>
      </c>
      <c r="C8" s="66"/>
      <c r="D8" s="116"/>
      <c r="E8" s="200">
        <f>Položky!BA34</f>
        <v>0</v>
      </c>
      <c r="F8" s="201">
        <f>Položky!BB34</f>
        <v>0</v>
      </c>
      <c r="G8" s="201">
        <f>Položky!BC34</f>
        <v>0</v>
      </c>
      <c r="H8" s="201">
        <f>Položky!BD34</f>
        <v>0</v>
      </c>
      <c r="I8" s="202">
        <f>Položky!BE34</f>
        <v>0</v>
      </c>
    </row>
    <row r="9" spans="1:9" s="35" customFormat="1" x14ac:dyDescent="0.2">
      <c r="A9" s="199" t="str">
        <f>Položky!B35</f>
        <v>3</v>
      </c>
      <c r="B9" s="115" t="str">
        <f>Položky!C35</f>
        <v>Svislé a kompletní konstrukce</v>
      </c>
      <c r="C9" s="66"/>
      <c r="D9" s="116"/>
      <c r="E9" s="200">
        <f>Položky!BA53</f>
        <v>0</v>
      </c>
      <c r="F9" s="201">
        <f>Položky!BB53</f>
        <v>0</v>
      </c>
      <c r="G9" s="201">
        <f>Položky!BC53</f>
        <v>0</v>
      </c>
      <c r="H9" s="201">
        <f>Položky!BD53</f>
        <v>0</v>
      </c>
      <c r="I9" s="202">
        <f>Položky!BE53</f>
        <v>0</v>
      </c>
    </row>
    <row r="10" spans="1:9" s="35" customFormat="1" x14ac:dyDescent="0.2">
      <c r="A10" s="199" t="str">
        <f>Položky!B54</f>
        <v>61</v>
      </c>
      <c r="B10" s="115" t="str">
        <f>Položky!C54</f>
        <v>Upravy povrchů vnitřní</v>
      </c>
      <c r="C10" s="66"/>
      <c r="D10" s="116"/>
      <c r="E10" s="200">
        <f>Položky!BA71</f>
        <v>0</v>
      </c>
      <c r="F10" s="201">
        <f>Položky!BB71</f>
        <v>0</v>
      </c>
      <c r="G10" s="201">
        <f>Položky!BC71</f>
        <v>0</v>
      </c>
      <c r="H10" s="201">
        <f>Položky!BD71</f>
        <v>0</v>
      </c>
      <c r="I10" s="202">
        <f>Položky!BE71</f>
        <v>0</v>
      </c>
    </row>
    <row r="11" spans="1:9" s="35" customFormat="1" x14ac:dyDescent="0.2">
      <c r="A11" s="199" t="str">
        <f>Položky!B72</f>
        <v>62</v>
      </c>
      <c r="B11" s="115" t="str">
        <f>Položky!C72</f>
        <v>Úpravy povrchů vnější</v>
      </c>
      <c r="C11" s="66"/>
      <c r="D11" s="116"/>
      <c r="E11" s="200">
        <f>Položky!BA81</f>
        <v>0</v>
      </c>
      <c r="F11" s="201">
        <f>Položky!BB81</f>
        <v>0</v>
      </c>
      <c r="G11" s="201">
        <f>Položky!BC81</f>
        <v>0</v>
      </c>
      <c r="H11" s="201">
        <f>Položky!BD81</f>
        <v>0</v>
      </c>
      <c r="I11" s="202">
        <f>Položky!BE81</f>
        <v>0</v>
      </c>
    </row>
    <row r="12" spans="1:9" s="35" customFormat="1" x14ac:dyDescent="0.2">
      <c r="A12" s="199" t="str">
        <f>Položky!B82</f>
        <v>63</v>
      </c>
      <c r="B12" s="115" t="str">
        <f>Položky!C82</f>
        <v>Podlahy a podlahové konstrukce</v>
      </c>
      <c r="C12" s="66"/>
      <c r="D12" s="116"/>
      <c r="E12" s="200">
        <f>Položky!BA89</f>
        <v>0</v>
      </c>
      <c r="F12" s="201">
        <f>Položky!BB89</f>
        <v>0</v>
      </c>
      <c r="G12" s="201">
        <f>Položky!BC89</f>
        <v>0</v>
      </c>
      <c r="H12" s="201">
        <f>Položky!BD89</f>
        <v>0</v>
      </c>
      <c r="I12" s="202">
        <f>Položky!BE89</f>
        <v>0</v>
      </c>
    </row>
    <row r="13" spans="1:9" s="35" customFormat="1" x14ac:dyDescent="0.2">
      <c r="A13" s="199" t="str">
        <f>Položky!B90</f>
        <v>64</v>
      </c>
      <c r="B13" s="115" t="str">
        <f>Položky!C90</f>
        <v>Výplně otvorů</v>
      </c>
      <c r="C13" s="66"/>
      <c r="D13" s="116"/>
      <c r="E13" s="200">
        <f>Položky!BA97</f>
        <v>0</v>
      </c>
      <c r="F13" s="201">
        <f>Položky!BB97</f>
        <v>0</v>
      </c>
      <c r="G13" s="201">
        <f>Položky!BC97</f>
        <v>0</v>
      </c>
      <c r="H13" s="201">
        <f>Položky!BD97</f>
        <v>0</v>
      </c>
      <c r="I13" s="202">
        <f>Položky!BE97</f>
        <v>0</v>
      </c>
    </row>
    <row r="14" spans="1:9" s="35" customFormat="1" x14ac:dyDescent="0.2">
      <c r="A14" s="199" t="str">
        <f>Položky!B98</f>
        <v>9</v>
      </c>
      <c r="B14" s="115" t="str">
        <f>Položky!C98</f>
        <v>Ostatní konstrukce, bourání</v>
      </c>
      <c r="C14" s="66"/>
      <c r="D14" s="116"/>
      <c r="E14" s="200">
        <f>Položky!BA101</f>
        <v>0</v>
      </c>
      <c r="F14" s="201">
        <f>Položky!BB101</f>
        <v>0</v>
      </c>
      <c r="G14" s="201">
        <f>Položky!BC101</f>
        <v>0</v>
      </c>
      <c r="H14" s="201">
        <f>Položky!BD101</f>
        <v>0</v>
      </c>
      <c r="I14" s="202">
        <f>Položky!BE101</f>
        <v>0</v>
      </c>
    </row>
    <row r="15" spans="1:9" s="35" customFormat="1" x14ac:dyDescent="0.2">
      <c r="A15" s="199" t="str">
        <f>Položky!B102</f>
        <v>94</v>
      </c>
      <c r="B15" s="115" t="str">
        <f>Položky!C102</f>
        <v>Lešení a stavební výtahy</v>
      </c>
      <c r="C15" s="66"/>
      <c r="D15" s="116"/>
      <c r="E15" s="200">
        <f>Položky!BA104</f>
        <v>0</v>
      </c>
      <c r="F15" s="201">
        <f>Položky!BB104</f>
        <v>0</v>
      </c>
      <c r="G15" s="201">
        <f>Položky!BC104</f>
        <v>0</v>
      </c>
      <c r="H15" s="201">
        <f>Položky!BD104</f>
        <v>0</v>
      </c>
      <c r="I15" s="202">
        <f>Položky!BE104</f>
        <v>0</v>
      </c>
    </row>
    <row r="16" spans="1:9" s="35" customFormat="1" x14ac:dyDescent="0.2">
      <c r="A16" s="199" t="str">
        <f>Položky!B105</f>
        <v>95</v>
      </c>
      <c r="B16" s="115" t="str">
        <f>Položky!C105</f>
        <v>Dokončovací konstrukce na pozemních stavbách</v>
      </c>
      <c r="C16" s="66"/>
      <c r="D16" s="116"/>
      <c r="E16" s="200">
        <f>Položky!BA107</f>
        <v>0</v>
      </c>
      <c r="F16" s="201">
        <f>Položky!BB107</f>
        <v>0</v>
      </c>
      <c r="G16" s="201">
        <f>Položky!BC107</f>
        <v>0</v>
      </c>
      <c r="H16" s="201">
        <f>Položky!BD107</f>
        <v>0</v>
      </c>
      <c r="I16" s="202">
        <f>Položky!BE107</f>
        <v>0</v>
      </c>
    </row>
    <row r="17" spans="1:9" s="35" customFormat="1" x14ac:dyDescent="0.2">
      <c r="A17" s="199" t="str">
        <f>Položky!B108</f>
        <v>96</v>
      </c>
      <c r="B17" s="115" t="str">
        <f>Položky!C108</f>
        <v>Bourání konstrukcí</v>
      </c>
      <c r="C17" s="66"/>
      <c r="D17" s="116"/>
      <c r="E17" s="200">
        <f>Položky!BA136</f>
        <v>0</v>
      </c>
      <c r="F17" s="201">
        <f>Položky!BB136</f>
        <v>0</v>
      </c>
      <c r="G17" s="201">
        <f>Položky!BC136</f>
        <v>0</v>
      </c>
      <c r="H17" s="201">
        <f>Položky!BD136</f>
        <v>0</v>
      </c>
      <c r="I17" s="202">
        <f>Položky!BE136</f>
        <v>0</v>
      </c>
    </row>
    <row r="18" spans="1:9" s="35" customFormat="1" x14ac:dyDescent="0.2">
      <c r="A18" s="199" t="str">
        <f>Položky!B137</f>
        <v>97</v>
      </c>
      <c r="B18" s="115" t="str">
        <f>Položky!C137</f>
        <v>Prorážení otvorů</v>
      </c>
      <c r="C18" s="66"/>
      <c r="D18" s="116"/>
      <c r="E18" s="200">
        <f>Položky!BA141</f>
        <v>0</v>
      </c>
      <c r="F18" s="201">
        <f>Položky!BB141</f>
        <v>0</v>
      </c>
      <c r="G18" s="201">
        <f>Položky!BC141</f>
        <v>0</v>
      </c>
      <c r="H18" s="201">
        <f>Položky!BD141</f>
        <v>0</v>
      </c>
      <c r="I18" s="202">
        <f>Položky!BE141</f>
        <v>0</v>
      </c>
    </row>
    <row r="19" spans="1:9" s="35" customFormat="1" x14ac:dyDescent="0.2">
      <c r="A19" s="199" t="str">
        <f>Položky!B142</f>
        <v>99</v>
      </c>
      <c r="B19" s="115" t="str">
        <f>Položky!C142</f>
        <v>Staveništní přesun hmot</v>
      </c>
      <c r="C19" s="66"/>
      <c r="D19" s="116"/>
      <c r="E19" s="200">
        <f>Položky!BA144</f>
        <v>0</v>
      </c>
      <c r="F19" s="201">
        <f>Položky!BB144</f>
        <v>0</v>
      </c>
      <c r="G19" s="201">
        <f>Položky!BC144</f>
        <v>0</v>
      </c>
      <c r="H19" s="201">
        <f>Položky!BD144</f>
        <v>0</v>
      </c>
      <c r="I19" s="202">
        <f>Položky!BE144</f>
        <v>0</v>
      </c>
    </row>
    <row r="20" spans="1:9" s="35" customFormat="1" x14ac:dyDescent="0.2">
      <c r="A20" s="199" t="str">
        <f>Položky!B145</f>
        <v>711</v>
      </c>
      <c r="B20" s="115" t="str">
        <f>Položky!C145</f>
        <v>Izolace proti vodě</v>
      </c>
      <c r="C20" s="66"/>
      <c r="D20" s="116"/>
      <c r="E20" s="200">
        <f>Položky!BA158</f>
        <v>0</v>
      </c>
      <c r="F20" s="201">
        <f>Položky!BB158</f>
        <v>0</v>
      </c>
      <c r="G20" s="201">
        <f>Položky!BC158</f>
        <v>0</v>
      </c>
      <c r="H20" s="201">
        <f>Položky!BD158</f>
        <v>0</v>
      </c>
      <c r="I20" s="202">
        <f>Položky!BE158</f>
        <v>0</v>
      </c>
    </row>
    <row r="21" spans="1:9" s="35" customFormat="1" x14ac:dyDescent="0.2">
      <c r="A21" s="199" t="str">
        <f>Položky!B159</f>
        <v>712</v>
      </c>
      <c r="B21" s="115" t="str">
        <f>Položky!C159</f>
        <v>Živičné krytiny</v>
      </c>
      <c r="C21" s="66"/>
      <c r="D21" s="116"/>
      <c r="E21" s="200">
        <f>Položky!BA176</f>
        <v>0</v>
      </c>
      <c r="F21" s="201">
        <f>Položky!BB176</f>
        <v>0</v>
      </c>
      <c r="G21" s="201">
        <f>Položky!BC176</f>
        <v>0</v>
      </c>
      <c r="H21" s="201">
        <f>Položky!BD176</f>
        <v>0</v>
      </c>
      <c r="I21" s="202">
        <f>Položky!BE176</f>
        <v>0</v>
      </c>
    </row>
    <row r="22" spans="1:9" s="35" customFormat="1" x14ac:dyDescent="0.2">
      <c r="A22" s="199" t="str">
        <f>Položky!B177</f>
        <v>713</v>
      </c>
      <c r="B22" s="115" t="str">
        <f>Položky!C177</f>
        <v>Izolace tepelné</v>
      </c>
      <c r="C22" s="66"/>
      <c r="D22" s="116"/>
      <c r="E22" s="200">
        <f>Položky!BA196</f>
        <v>0</v>
      </c>
      <c r="F22" s="201">
        <f>Položky!BB196</f>
        <v>0</v>
      </c>
      <c r="G22" s="201">
        <f>Položky!BC196</f>
        <v>0</v>
      </c>
      <c r="H22" s="201">
        <f>Položky!BD196</f>
        <v>0</v>
      </c>
      <c r="I22" s="202">
        <f>Položky!BE196</f>
        <v>0</v>
      </c>
    </row>
    <row r="23" spans="1:9" s="35" customFormat="1" x14ac:dyDescent="0.2">
      <c r="A23" s="199" t="str">
        <f>Položky!B197</f>
        <v>714</v>
      </c>
      <c r="B23" s="115" t="str">
        <f>Položky!C197</f>
        <v>Izolace akustické a protiotřesové</v>
      </c>
      <c r="C23" s="66"/>
      <c r="D23" s="116"/>
      <c r="E23" s="200">
        <f>Položky!BA201</f>
        <v>0</v>
      </c>
      <c r="F23" s="201">
        <f>Položky!BB201</f>
        <v>0</v>
      </c>
      <c r="G23" s="201">
        <f>Položky!BC201</f>
        <v>0</v>
      </c>
      <c r="H23" s="201">
        <f>Položky!BD201</f>
        <v>0</v>
      </c>
      <c r="I23" s="202">
        <f>Položky!BE201</f>
        <v>0</v>
      </c>
    </row>
    <row r="24" spans="1:9" s="35" customFormat="1" x14ac:dyDescent="0.2">
      <c r="A24" s="199" t="str">
        <f>Položky!B202</f>
        <v>721</v>
      </c>
      <c r="B24" s="115" t="str">
        <f>Položky!C202</f>
        <v>Vnitřní kanalizace</v>
      </c>
      <c r="C24" s="66"/>
      <c r="D24" s="116"/>
      <c r="E24" s="200">
        <f>Položky!BA207</f>
        <v>0</v>
      </c>
      <c r="F24" s="201">
        <f>Položky!BB207</f>
        <v>0</v>
      </c>
      <c r="G24" s="201">
        <f>Položky!BC207</f>
        <v>0</v>
      </c>
      <c r="H24" s="201">
        <f>Položky!BD207</f>
        <v>0</v>
      </c>
      <c r="I24" s="202">
        <f>Položky!BE207</f>
        <v>0</v>
      </c>
    </row>
    <row r="25" spans="1:9" s="35" customFormat="1" x14ac:dyDescent="0.2">
      <c r="A25" s="199" t="str">
        <f>Položky!B208</f>
        <v>722</v>
      </c>
      <c r="B25" s="115" t="str">
        <f>Položky!C208</f>
        <v>Vnitřní vodovod</v>
      </c>
      <c r="C25" s="66"/>
      <c r="D25" s="116"/>
      <c r="E25" s="200">
        <f>Položky!BA210</f>
        <v>0</v>
      </c>
      <c r="F25" s="201">
        <f>Položky!BB210</f>
        <v>0</v>
      </c>
      <c r="G25" s="201">
        <f>Položky!BC210</f>
        <v>0</v>
      </c>
      <c r="H25" s="201">
        <f>Položky!BD210</f>
        <v>0</v>
      </c>
      <c r="I25" s="202">
        <f>Položky!BE210</f>
        <v>0</v>
      </c>
    </row>
    <row r="26" spans="1:9" s="35" customFormat="1" x14ac:dyDescent="0.2">
      <c r="A26" s="199" t="str">
        <f>Položky!B211</f>
        <v>725</v>
      </c>
      <c r="B26" s="115" t="str">
        <f>Položky!C211</f>
        <v>Zařizovací předměty</v>
      </c>
      <c r="C26" s="66"/>
      <c r="D26" s="116"/>
      <c r="E26" s="200">
        <f>Položky!BA213</f>
        <v>0</v>
      </c>
      <c r="F26" s="201">
        <f>Položky!BB213</f>
        <v>0</v>
      </c>
      <c r="G26" s="201">
        <f>Položky!BC213</f>
        <v>0</v>
      </c>
      <c r="H26" s="201">
        <f>Položky!BD213</f>
        <v>0</v>
      </c>
      <c r="I26" s="202">
        <f>Položky!BE213</f>
        <v>0</v>
      </c>
    </row>
    <row r="27" spans="1:9" s="35" customFormat="1" x14ac:dyDescent="0.2">
      <c r="A27" s="199" t="str">
        <f>Položky!B214</f>
        <v>762</v>
      </c>
      <c r="B27" s="115" t="str">
        <f>Položky!C214</f>
        <v>Konstrukce tesařské</v>
      </c>
      <c r="C27" s="66"/>
      <c r="D27" s="116"/>
      <c r="E27" s="200">
        <f>Položky!BA218</f>
        <v>0</v>
      </c>
      <c r="F27" s="201">
        <f>Položky!BB218</f>
        <v>0</v>
      </c>
      <c r="G27" s="201">
        <f>Položky!BC218</f>
        <v>0</v>
      </c>
      <c r="H27" s="201">
        <f>Položky!BD218</f>
        <v>0</v>
      </c>
      <c r="I27" s="202">
        <f>Položky!BE218</f>
        <v>0</v>
      </c>
    </row>
    <row r="28" spans="1:9" s="35" customFormat="1" x14ac:dyDescent="0.2">
      <c r="A28" s="199" t="str">
        <f>Položky!B219</f>
        <v>764</v>
      </c>
      <c r="B28" s="115" t="str">
        <f>Položky!C219</f>
        <v>Konstrukce klempířské</v>
      </c>
      <c r="C28" s="66"/>
      <c r="D28" s="116"/>
      <c r="E28" s="200">
        <f>Položky!BA229</f>
        <v>0</v>
      </c>
      <c r="F28" s="201">
        <f>Položky!BB229</f>
        <v>0</v>
      </c>
      <c r="G28" s="201">
        <f>Položky!BC229</f>
        <v>0</v>
      </c>
      <c r="H28" s="201">
        <f>Položky!BD229</f>
        <v>0</v>
      </c>
      <c r="I28" s="202">
        <f>Položky!BE229</f>
        <v>0</v>
      </c>
    </row>
    <row r="29" spans="1:9" s="35" customFormat="1" x14ac:dyDescent="0.2">
      <c r="A29" s="199" t="str">
        <f>Položky!B230</f>
        <v>766</v>
      </c>
      <c r="B29" s="115" t="str">
        <f>Položky!C230</f>
        <v>Konstrukce truhlářské</v>
      </c>
      <c r="C29" s="66"/>
      <c r="D29" s="116"/>
      <c r="E29" s="200">
        <f>Položky!BA244</f>
        <v>0</v>
      </c>
      <c r="F29" s="201">
        <f>Položky!BB244</f>
        <v>0</v>
      </c>
      <c r="G29" s="201">
        <f>Položky!BC244</f>
        <v>0</v>
      </c>
      <c r="H29" s="201">
        <f>Položky!BD244</f>
        <v>0</v>
      </c>
      <c r="I29" s="202">
        <f>Položky!BE244</f>
        <v>0</v>
      </c>
    </row>
    <row r="30" spans="1:9" s="35" customFormat="1" x14ac:dyDescent="0.2">
      <c r="A30" s="199" t="str">
        <f>Položky!B245</f>
        <v>771</v>
      </c>
      <c r="B30" s="115" t="str">
        <f>Položky!C245</f>
        <v>Podlahy z dlaždic a obklady</v>
      </c>
      <c r="C30" s="66"/>
      <c r="D30" s="116"/>
      <c r="E30" s="200">
        <f>Položky!BA264</f>
        <v>0</v>
      </c>
      <c r="F30" s="201">
        <f>Položky!BB264</f>
        <v>0</v>
      </c>
      <c r="G30" s="201">
        <f>Položky!BC264</f>
        <v>0</v>
      </c>
      <c r="H30" s="201">
        <f>Položky!BD264</f>
        <v>0</v>
      </c>
      <c r="I30" s="202">
        <f>Položky!BE264</f>
        <v>0</v>
      </c>
    </row>
    <row r="31" spans="1:9" s="35" customFormat="1" x14ac:dyDescent="0.2">
      <c r="A31" s="199" t="str">
        <f>Položky!B265</f>
        <v>776</v>
      </c>
      <c r="B31" s="115" t="str">
        <f>Položky!C265</f>
        <v>Podlahy povlakové</v>
      </c>
      <c r="C31" s="66"/>
      <c r="D31" s="116"/>
      <c r="E31" s="200">
        <f>Položky!BA274</f>
        <v>0</v>
      </c>
      <c r="F31" s="201">
        <f>Položky!BB274</f>
        <v>0</v>
      </c>
      <c r="G31" s="201">
        <f>Položky!BC274</f>
        <v>0</v>
      </c>
      <c r="H31" s="201">
        <f>Položky!BD274</f>
        <v>0</v>
      </c>
      <c r="I31" s="202">
        <f>Položky!BE274</f>
        <v>0</v>
      </c>
    </row>
    <row r="32" spans="1:9" s="35" customFormat="1" x14ac:dyDescent="0.2">
      <c r="A32" s="199" t="str">
        <f>Položky!B275</f>
        <v>781</v>
      </c>
      <c r="B32" s="115" t="str">
        <f>Položky!C275</f>
        <v>Obklady keramické</v>
      </c>
      <c r="C32" s="66"/>
      <c r="D32" s="116"/>
      <c r="E32" s="200">
        <f>Položky!BA285</f>
        <v>0</v>
      </c>
      <c r="F32" s="201">
        <f>Položky!BB285</f>
        <v>0</v>
      </c>
      <c r="G32" s="201">
        <f>Položky!BC285</f>
        <v>0</v>
      </c>
      <c r="H32" s="201">
        <f>Položky!BD285</f>
        <v>0</v>
      </c>
      <c r="I32" s="202">
        <f>Položky!BE285</f>
        <v>0</v>
      </c>
    </row>
    <row r="33" spans="1:57" s="35" customFormat="1" x14ac:dyDescent="0.2">
      <c r="A33" s="199" t="str">
        <f>Položky!B286</f>
        <v>784</v>
      </c>
      <c r="B33" s="115" t="str">
        <f>Položky!C286</f>
        <v>Malby</v>
      </c>
      <c r="C33" s="66"/>
      <c r="D33" s="116"/>
      <c r="E33" s="200">
        <f>Položky!BA311</f>
        <v>0</v>
      </c>
      <c r="F33" s="201">
        <f>Položky!BB311</f>
        <v>0</v>
      </c>
      <c r="G33" s="201">
        <f>Položky!BC311</f>
        <v>0</v>
      </c>
      <c r="H33" s="201">
        <f>Položky!BD311</f>
        <v>0</v>
      </c>
      <c r="I33" s="202">
        <f>Položky!BE311</f>
        <v>0</v>
      </c>
    </row>
    <row r="34" spans="1:57" s="35" customFormat="1" x14ac:dyDescent="0.2">
      <c r="A34" s="199" t="str">
        <f>Položky!B312</f>
        <v>767</v>
      </c>
      <c r="B34" s="115" t="str">
        <f>Položky!C312</f>
        <v>Konstrukce zámečnické</v>
      </c>
      <c r="C34" s="66"/>
      <c r="D34" s="116"/>
      <c r="E34" s="200">
        <f>Položky!BA314</f>
        <v>0</v>
      </c>
      <c r="F34" s="201">
        <f>Položky!BB314</f>
        <v>0</v>
      </c>
      <c r="G34" s="201">
        <f>Položky!BC314</f>
        <v>0</v>
      </c>
      <c r="H34" s="201">
        <f>Položky!BD314</f>
        <v>0</v>
      </c>
      <c r="I34" s="202">
        <f>Položky!BE314</f>
        <v>0</v>
      </c>
    </row>
    <row r="35" spans="1:57" s="35" customFormat="1" x14ac:dyDescent="0.2">
      <c r="A35" s="199" t="str">
        <f>Položky!B315</f>
        <v>M21</v>
      </c>
      <c r="B35" s="115" t="str">
        <f>Položky!C315</f>
        <v>Elektromontáže</v>
      </c>
      <c r="C35" s="66"/>
      <c r="D35" s="116"/>
      <c r="E35" s="200">
        <f>Položky!BA318</f>
        <v>0</v>
      </c>
      <c r="F35" s="201">
        <f>Položky!BB318</f>
        <v>0</v>
      </c>
      <c r="G35" s="201">
        <f>Položky!BC318</f>
        <v>0</v>
      </c>
      <c r="H35" s="201">
        <f>Položky!BD318</f>
        <v>0</v>
      </c>
      <c r="I35" s="202">
        <f>Položky!BE318</f>
        <v>0</v>
      </c>
    </row>
    <row r="36" spans="1:57" s="35" customFormat="1" ht="13.5" thickBot="1" x14ac:dyDescent="0.25">
      <c r="A36" s="199" t="str">
        <f>Položky!B319</f>
        <v>D96</v>
      </c>
      <c r="B36" s="115" t="str">
        <f>Položky!C319</f>
        <v>Přesuny suti a vybouraných hmot</v>
      </c>
      <c r="C36" s="66"/>
      <c r="D36" s="116"/>
      <c r="E36" s="200">
        <f>Položky!BA326</f>
        <v>0</v>
      </c>
      <c r="F36" s="201">
        <f>Položky!BB326</f>
        <v>0</v>
      </c>
      <c r="G36" s="201">
        <f>Položky!BC326</f>
        <v>0</v>
      </c>
      <c r="H36" s="201">
        <f>Položky!BD326</f>
        <v>0</v>
      </c>
      <c r="I36" s="202">
        <f>Položky!BE326</f>
        <v>0</v>
      </c>
    </row>
    <row r="37" spans="1:57" s="123" customFormat="1" ht="13.5" thickBot="1" x14ac:dyDescent="0.25">
      <c r="A37" s="117"/>
      <c r="B37" s="118" t="s">
        <v>57</v>
      </c>
      <c r="C37" s="118"/>
      <c r="D37" s="119"/>
      <c r="E37" s="120">
        <f>SUM(E7:E36)</f>
        <v>0</v>
      </c>
      <c r="F37" s="121">
        <f>SUM(F7:F36)</f>
        <v>0</v>
      </c>
      <c r="G37" s="121">
        <f>SUM(G7:G36)</f>
        <v>0</v>
      </c>
      <c r="H37" s="121">
        <f>SUM(H7:H36)</f>
        <v>0</v>
      </c>
      <c r="I37" s="122">
        <f>SUM(I7:I36)</f>
        <v>0</v>
      </c>
    </row>
    <row r="38" spans="1:57" x14ac:dyDescent="0.2">
      <c r="A38" s="66"/>
      <c r="B38" s="66"/>
      <c r="C38" s="66"/>
      <c r="D38" s="66"/>
      <c r="E38" s="66"/>
      <c r="F38" s="66"/>
      <c r="G38" s="66"/>
      <c r="H38" s="66"/>
      <c r="I38" s="66"/>
    </row>
    <row r="39" spans="1:57" ht="19.5" customHeight="1" x14ac:dyDescent="0.25">
      <c r="A39" s="107" t="s">
        <v>58</v>
      </c>
      <c r="B39" s="107"/>
      <c r="C39" s="107"/>
      <c r="D39" s="107"/>
      <c r="E39" s="107"/>
      <c r="F39" s="107"/>
      <c r="G39" s="124"/>
      <c r="H39" s="107"/>
      <c r="I39" s="107"/>
      <c r="BA39" s="41"/>
      <c r="BB39" s="41"/>
      <c r="BC39" s="41"/>
      <c r="BD39" s="41"/>
      <c r="BE39" s="41"/>
    </row>
    <row r="40" spans="1:57" ht="13.5" thickBot="1" x14ac:dyDescent="0.25">
      <c r="A40" s="77"/>
      <c r="B40" s="77"/>
      <c r="C40" s="77"/>
      <c r="D40" s="77"/>
      <c r="E40" s="77"/>
      <c r="F40" s="77"/>
      <c r="G40" s="77"/>
      <c r="H40" s="77"/>
      <c r="I40" s="77"/>
    </row>
    <row r="41" spans="1:57" x14ac:dyDescent="0.2">
      <c r="A41" s="71" t="s">
        <v>59</v>
      </c>
      <c r="B41" s="72"/>
      <c r="C41" s="72"/>
      <c r="D41" s="125"/>
      <c r="E41" s="126" t="s">
        <v>60</v>
      </c>
      <c r="F41" s="127" t="s">
        <v>61</v>
      </c>
      <c r="G41" s="128" t="s">
        <v>62</v>
      </c>
      <c r="H41" s="129"/>
      <c r="I41" s="130" t="s">
        <v>60</v>
      </c>
    </row>
    <row r="42" spans="1:57" x14ac:dyDescent="0.2">
      <c r="A42" s="64" t="s">
        <v>465</v>
      </c>
      <c r="B42" s="55"/>
      <c r="C42" s="55"/>
      <c r="D42" s="131"/>
      <c r="E42" s="132"/>
      <c r="F42" s="133"/>
      <c r="G42" s="134">
        <f t="shared" ref="G42:G49" si="0">CHOOSE(BA42+1,HSV+PSV,HSV+PSV+Mont,HSV+PSV+Dodavka+Mont,HSV,PSV,Mont,Dodavka,Mont+Dodavka,0)</f>
        <v>0</v>
      </c>
      <c r="H42" s="135"/>
      <c r="I42" s="136">
        <f t="shared" ref="I42:I49" si="1">E42+F42*G42/100</f>
        <v>0</v>
      </c>
      <c r="BA42">
        <v>0</v>
      </c>
    </row>
    <row r="43" spans="1:57" x14ac:dyDescent="0.2">
      <c r="A43" s="64" t="s">
        <v>466</v>
      </c>
      <c r="B43" s="55"/>
      <c r="C43" s="55"/>
      <c r="D43" s="131"/>
      <c r="E43" s="132"/>
      <c r="F43" s="133"/>
      <c r="G43" s="134">
        <f t="shared" si="0"/>
        <v>0</v>
      </c>
      <c r="H43" s="135"/>
      <c r="I43" s="136">
        <f t="shared" si="1"/>
        <v>0</v>
      </c>
      <c r="BA43">
        <v>0</v>
      </c>
    </row>
    <row r="44" spans="1:57" x14ac:dyDescent="0.2">
      <c r="A44" s="64" t="s">
        <v>467</v>
      </c>
      <c r="B44" s="55"/>
      <c r="C44" s="55"/>
      <c r="D44" s="131"/>
      <c r="E44" s="132"/>
      <c r="F44" s="133"/>
      <c r="G44" s="134">
        <f t="shared" si="0"/>
        <v>0</v>
      </c>
      <c r="H44" s="135"/>
      <c r="I44" s="136">
        <f t="shared" si="1"/>
        <v>0</v>
      </c>
      <c r="BA44">
        <v>0</v>
      </c>
    </row>
    <row r="45" spans="1:57" x14ac:dyDescent="0.2">
      <c r="A45" s="64" t="s">
        <v>468</v>
      </c>
      <c r="B45" s="55"/>
      <c r="C45" s="55"/>
      <c r="D45" s="131"/>
      <c r="E45" s="132"/>
      <c r="F45" s="133"/>
      <c r="G45" s="134">
        <f t="shared" si="0"/>
        <v>0</v>
      </c>
      <c r="H45" s="135"/>
      <c r="I45" s="136">
        <f t="shared" si="1"/>
        <v>0</v>
      </c>
      <c r="BA45">
        <v>2</v>
      </c>
    </row>
    <row r="46" spans="1:57" x14ac:dyDescent="0.2">
      <c r="A46" s="64" t="s">
        <v>469</v>
      </c>
      <c r="B46" s="55"/>
      <c r="C46" s="55"/>
      <c r="D46" s="131"/>
      <c r="E46" s="132"/>
      <c r="F46" s="133"/>
      <c r="G46" s="134">
        <f t="shared" si="0"/>
        <v>0</v>
      </c>
      <c r="H46" s="135"/>
      <c r="I46" s="136">
        <f t="shared" si="1"/>
        <v>0</v>
      </c>
      <c r="BA46">
        <v>1</v>
      </c>
    </row>
    <row r="47" spans="1:57" x14ac:dyDescent="0.2">
      <c r="A47" s="64" t="s">
        <v>470</v>
      </c>
      <c r="B47" s="55"/>
      <c r="C47" s="55"/>
      <c r="D47" s="131"/>
      <c r="E47" s="132"/>
      <c r="F47" s="133"/>
      <c r="G47" s="134">
        <f t="shared" si="0"/>
        <v>0</v>
      </c>
      <c r="H47" s="135"/>
      <c r="I47" s="136">
        <f t="shared" si="1"/>
        <v>0</v>
      </c>
      <c r="BA47">
        <v>1</v>
      </c>
    </row>
    <row r="48" spans="1:57" x14ac:dyDescent="0.2">
      <c r="A48" s="64" t="s">
        <v>471</v>
      </c>
      <c r="B48" s="55"/>
      <c r="C48" s="55"/>
      <c r="D48" s="131"/>
      <c r="E48" s="132"/>
      <c r="F48" s="133"/>
      <c r="G48" s="134">
        <f t="shared" si="0"/>
        <v>0</v>
      </c>
      <c r="H48" s="135"/>
      <c r="I48" s="136">
        <f t="shared" si="1"/>
        <v>0</v>
      </c>
      <c r="BA48">
        <v>2</v>
      </c>
    </row>
    <row r="49" spans="1:53" x14ac:dyDescent="0.2">
      <c r="A49" s="64" t="s">
        <v>472</v>
      </c>
      <c r="B49" s="55"/>
      <c r="C49" s="55"/>
      <c r="D49" s="131"/>
      <c r="E49" s="132"/>
      <c r="F49" s="133"/>
      <c r="G49" s="134">
        <f t="shared" si="0"/>
        <v>0</v>
      </c>
      <c r="H49" s="135"/>
      <c r="I49" s="136">
        <f t="shared" si="1"/>
        <v>0</v>
      </c>
      <c r="BA49">
        <v>2</v>
      </c>
    </row>
    <row r="50" spans="1:53" ht="13.5" thickBot="1" x14ac:dyDescent="0.25">
      <c r="A50" s="137"/>
      <c r="B50" s="138" t="s">
        <v>63</v>
      </c>
      <c r="C50" s="139"/>
      <c r="D50" s="140"/>
      <c r="E50" s="141"/>
      <c r="F50" s="142"/>
      <c r="G50" s="142"/>
      <c r="H50" s="221">
        <f>SUM(I42:I49)</f>
        <v>0</v>
      </c>
      <c r="I50" s="222"/>
    </row>
    <row r="52" spans="1:53" x14ac:dyDescent="0.2">
      <c r="B52" s="123"/>
      <c r="F52" s="143"/>
      <c r="G52" s="144"/>
      <c r="H52" s="144"/>
      <c r="I52" s="145"/>
    </row>
    <row r="53" spans="1:53" x14ac:dyDescent="0.2">
      <c r="F53" s="143"/>
      <c r="G53" s="144"/>
      <c r="H53" s="144"/>
      <c r="I53" s="145"/>
    </row>
    <row r="54" spans="1:53" x14ac:dyDescent="0.2">
      <c r="F54" s="143"/>
      <c r="G54" s="144"/>
      <c r="H54" s="144"/>
      <c r="I54" s="145"/>
    </row>
    <row r="55" spans="1:53" x14ac:dyDescent="0.2">
      <c r="F55" s="143"/>
      <c r="G55" s="144"/>
      <c r="H55" s="144"/>
      <c r="I55" s="145"/>
    </row>
    <row r="56" spans="1:53" x14ac:dyDescent="0.2">
      <c r="F56" s="143"/>
      <c r="G56" s="144"/>
      <c r="H56" s="144"/>
      <c r="I56" s="145"/>
    </row>
    <row r="57" spans="1:53" x14ac:dyDescent="0.2">
      <c r="F57" s="143"/>
      <c r="G57" s="144"/>
      <c r="H57" s="144"/>
      <c r="I57" s="145"/>
    </row>
    <row r="58" spans="1:53" x14ac:dyDescent="0.2">
      <c r="F58" s="143"/>
      <c r="G58" s="144"/>
      <c r="H58" s="144"/>
      <c r="I58" s="145"/>
    </row>
    <row r="59" spans="1:53" x14ac:dyDescent="0.2">
      <c r="F59" s="143"/>
      <c r="G59" s="144"/>
      <c r="H59" s="144"/>
      <c r="I59" s="145"/>
    </row>
    <row r="60" spans="1:53" x14ac:dyDescent="0.2">
      <c r="F60" s="143"/>
      <c r="G60" s="144"/>
      <c r="H60" s="144"/>
      <c r="I60" s="145"/>
    </row>
    <row r="61" spans="1:53" x14ac:dyDescent="0.2">
      <c r="F61" s="143"/>
      <c r="G61" s="144"/>
      <c r="H61" s="144"/>
      <c r="I61" s="145"/>
    </row>
    <row r="62" spans="1:53" x14ac:dyDescent="0.2">
      <c r="F62" s="143"/>
      <c r="G62" s="144"/>
      <c r="H62" s="144"/>
      <c r="I62" s="145"/>
    </row>
    <row r="63" spans="1:53" x14ac:dyDescent="0.2">
      <c r="F63" s="143"/>
      <c r="G63" s="144"/>
      <c r="H63" s="144"/>
      <c r="I63" s="145"/>
    </row>
    <row r="64" spans="1:53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  <row r="98" spans="6:9" x14ac:dyDescent="0.2">
      <c r="F98" s="143"/>
      <c r="G98" s="144"/>
      <c r="H98" s="144"/>
      <c r="I98" s="145"/>
    </row>
    <row r="99" spans="6:9" x14ac:dyDescent="0.2">
      <c r="F99" s="143"/>
      <c r="G99" s="144"/>
      <c r="H99" s="144"/>
      <c r="I99" s="145"/>
    </row>
    <row r="100" spans="6:9" x14ac:dyDescent="0.2">
      <c r="F100" s="143"/>
      <c r="G100" s="144"/>
      <c r="H100" s="144"/>
      <c r="I100" s="145"/>
    </row>
    <row r="101" spans="6:9" x14ac:dyDescent="0.2">
      <c r="F101" s="143"/>
      <c r="G101" s="144"/>
      <c r="H101" s="144"/>
      <c r="I101" s="145"/>
    </row>
  </sheetData>
  <sheetProtection algorithmName="SHA-512" hashValue="mustU03TAq0602l9DB+HSEu/8utrjMuqpYlJWLwd25gneYzTFVucaN7ErkK10iaTF7+e3h2NnyghnnEBzydgnQ==" saltValue="LIXVA4xjMzT0jQcGsnUNxg==" spinCount="100000" sheet="1" objects="1" scenarios="1"/>
  <mergeCells count="4">
    <mergeCell ref="A1:B1"/>
    <mergeCell ref="A2:B2"/>
    <mergeCell ref="G2:I2"/>
    <mergeCell ref="H50:I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99"/>
  <sheetViews>
    <sheetView showGridLines="0" showZeros="0" tabSelected="1" topLeftCell="A310" zoomScaleNormal="100" workbookViewId="0">
      <selection activeCell="F8" sqref="F8:F325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5" t="s">
        <v>78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4" t="s">
        <v>48</v>
      </c>
      <c r="B3" s="215"/>
      <c r="C3" s="97" t="str">
        <f>CONCATENATE(cislostavby," ",nazevstavby)</f>
        <v>15516 Soc. zař. tělocv. ZŠ  Mjr. Nováka 1455/34,</v>
      </c>
      <c r="D3" s="151"/>
      <c r="E3" s="152" t="s">
        <v>64</v>
      </c>
      <c r="F3" s="153" t="str">
        <f>Rekapitulace!H1</f>
        <v>155160100</v>
      </c>
      <c r="G3" s="154"/>
    </row>
    <row r="4" spans="1:104" ht="13.5" thickBot="1" x14ac:dyDescent="0.25">
      <c r="A4" s="226" t="s">
        <v>50</v>
      </c>
      <c r="B4" s="217"/>
      <c r="C4" s="103" t="str">
        <f>CONCATENATE(cisloobjektu," ",nazevobjektu)</f>
        <v>01 Rekonstrukce</v>
      </c>
      <c r="D4" s="155"/>
      <c r="E4" s="227" t="str">
        <f>Rekapitulace!G2</f>
        <v>Rozpočet stavby</v>
      </c>
      <c r="F4" s="228"/>
      <c r="G4" s="229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85</v>
      </c>
      <c r="C8" s="173" t="s">
        <v>86</v>
      </c>
      <c r="D8" s="174" t="s">
        <v>87</v>
      </c>
      <c r="E8" s="175">
        <v>42.5</v>
      </c>
      <c r="F8" s="230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0"/>
      <c r="C9" s="223" t="s">
        <v>88</v>
      </c>
      <c r="D9" s="224"/>
      <c r="E9" s="181">
        <v>14.5</v>
      </c>
      <c r="F9" s="231"/>
      <c r="G9" s="182"/>
      <c r="M9" s="179" t="s">
        <v>88</v>
      </c>
      <c r="O9" s="170"/>
    </row>
    <row r="10" spans="1:104" x14ac:dyDescent="0.2">
      <c r="A10" s="178"/>
      <c r="B10" s="180"/>
      <c r="C10" s="223" t="s">
        <v>89</v>
      </c>
      <c r="D10" s="224"/>
      <c r="E10" s="181">
        <v>14</v>
      </c>
      <c r="F10" s="231"/>
      <c r="G10" s="182"/>
      <c r="M10" s="179" t="s">
        <v>89</v>
      </c>
      <c r="O10" s="170"/>
    </row>
    <row r="11" spans="1:104" x14ac:dyDescent="0.2">
      <c r="A11" s="178"/>
      <c r="B11" s="180"/>
      <c r="C11" s="223" t="s">
        <v>90</v>
      </c>
      <c r="D11" s="224"/>
      <c r="E11" s="181">
        <v>14</v>
      </c>
      <c r="F11" s="231"/>
      <c r="G11" s="182"/>
      <c r="M11" s="179" t="s">
        <v>90</v>
      </c>
      <c r="O11" s="170"/>
    </row>
    <row r="12" spans="1:104" x14ac:dyDescent="0.2">
      <c r="A12" s="178"/>
      <c r="B12" s="180"/>
      <c r="C12" s="223" t="s">
        <v>91</v>
      </c>
      <c r="D12" s="224"/>
      <c r="E12" s="181">
        <v>0</v>
      </c>
      <c r="F12" s="231"/>
      <c r="G12" s="182"/>
      <c r="M12" s="179" t="s">
        <v>91</v>
      </c>
      <c r="O12" s="170"/>
    </row>
    <row r="13" spans="1:104" x14ac:dyDescent="0.2">
      <c r="A13" s="171">
        <v>2</v>
      </c>
      <c r="B13" s="172" t="s">
        <v>92</v>
      </c>
      <c r="C13" s="173" t="s">
        <v>93</v>
      </c>
      <c r="D13" s="174" t="s">
        <v>87</v>
      </c>
      <c r="E13" s="175">
        <v>42.5</v>
      </c>
      <c r="F13" s="230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 x14ac:dyDescent="0.2">
      <c r="A14" s="178"/>
      <c r="B14" s="180"/>
      <c r="C14" s="223" t="s">
        <v>88</v>
      </c>
      <c r="D14" s="224"/>
      <c r="E14" s="181">
        <v>14.5</v>
      </c>
      <c r="F14" s="231"/>
      <c r="G14" s="182"/>
      <c r="M14" s="179" t="s">
        <v>88</v>
      </c>
      <c r="O14" s="170"/>
    </row>
    <row r="15" spans="1:104" x14ac:dyDescent="0.2">
      <c r="A15" s="178"/>
      <c r="B15" s="180"/>
      <c r="C15" s="223" t="s">
        <v>89</v>
      </c>
      <c r="D15" s="224"/>
      <c r="E15" s="181">
        <v>14</v>
      </c>
      <c r="F15" s="231"/>
      <c r="G15" s="182"/>
      <c r="M15" s="179" t="s">
        <v>89</v>
      </c>
      <c r="O15" s="170"/>
    </row>
    <row r="16" spans="1:104" x14ac:dyDescent="0.2">
      <c r="A16" s="178"/>
      <c r="B16" s="180"/>
      <c r="C16" s="223" t="s">
        <v>90</v>
      </c>
      <c r="D16" s="224"/>
      <c r="E16" s="181">
        <v>14</v>
      </c>
      <c r="F16" s="231"/>
      <c r="G16" s="182"/>
      <c r="M16" s="179" t="s">
        <v>90</v>
      </c>
      <c r="O16" s="170"/>
    </row>
    <row r="17" spans="1:104" x14ac:dyDescent="0.2">
      <c r="A17" s="171">
        <v>3</v>
      </c>
      <c r="B17" s="172" t="s">
        <v>94</v>
      </c>
      <c r="C17" s="173" t="s">
        <v>95</v>
      </c>
      <c r="D17" s="174" t="s">
        <v>87</v>
      </c>
      <c r="E17" s="175">
        <v>42.5</v>
      </c>
      <c r="F17" s="230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 x14ac:dyDescent="0.2">
      <c r="A18" s="178"/>
      <c r="B18" s="180"/>
      <c r="C18" s="223" t="s">
        <v>88</v>
      </c>
      <c r="D18" s="224"/>
      <c r="E18" s="181">
        <v>14.5</v>
      </c>
      <c r="F18" s="231"/>
      <c r="G18" s="182"/>
      <c r="M18" s="179" t="s">
        <v>88</v>
      </c>
      <c r="O18" s="170"/>
    </row>
    <row r="19" spans="1:104" x14ac:dyDescent="0.2">
      <c r="A19" s="178"/>
      <c r="B19" s="180"/>
      <c r="C19" s="223" t="s">
        <v>89</v>
      </c>
      <c r="D19" s="224"/>
      <c r="E19" s="181">
        <v>14</v>
      </c>
      <c r="F19" s="231"/>
      <c r="G19" s="182"/>
      <c r="M19" s="179" t="s">
        <v>89</v>
      </c>
      <c r="O19" s="170"/>
    </row>
    <row r="20" spans="1:104" x14ac:dyDescent="0.2">
      <c r="A20" s="178"/>
      <c r="B20" s="180"/>
      <c r="C20" s="223" t="s">
        <v>90</v>
      </c>
      <c r="D20" s="224"/>
      <c r="E20" s="181">
        <v>14</v>
      </c>
      <c r="F20" s="231"/>
      <c r="G20" s="182"/>
      <c r="M20" s="179" t="s">
        <v>90</v>
      </c>
      <c r="O20" s="170"/>
    </row>
    <row r="21" spans="1:104" x14ac:dyDescent="0.2">
      <c r="A21" s="171">
        <v>4</v>
      </c>
      <c r="B21" s="172" t="s">
        <v>96</v>
      </c>
      <c r="C21" s="173" t="s">
        <v>97</v>
      </c>
      <c r="D21" s="174" t="s">
        <v>87</v>
      </c>
      <c r="E21" s="175">
        <v>31.875</v>
      </c>
      <c r="F21" s="230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8"/>
      <c r="B22" s="180"/>
      <c r="C22" s="223" t="s">
        <v>98</v>
      </c>
      <c r="D22" s="224"/>
      <c r="E22" s="181">
        <v>10.875</v>
      </c>
      <c r="F22" s="231"/>
      <c r="G22" s="182"/>
      <c r="M22" s="179" t="s">
        <v>98</v>
      </c>
      <c r="O22" s="170"/>
    </row>
    <row r="23" spans="1:104" x14ac:dyDescent="0.2">
      <c r="A23" s="178"/>
      <c r="B23" s="180"/>
      <c r="C23" s="223" t="s">
        <v>99</v>
      </c>
      <c r="D23" s="224"/>
      <c r="E23" s="181">
        <v>10.5</v>
      </c>
      <c r="F23" s="231"/>
      <c r="G23" s="182"/>
      <c r="M23" s="179" t="s">
        <v>99</v>
      </c>
      <c r="O23" s="170"/>
    </row>
    <row r="24" spans="1:104" x14ac:dyDescent="0.2">
      <c r="A24" s="178"/>
      <c r="B24" s="180"/>
      <c r="C24" s="223" t="s">
        <v>100</v>
      </c>
      <c r="D24" s="224"/>
      <c r="E24" s="181">
        <v>10.5</v>
      </c>
      <c r="F24" s="231"/>
      <c r="G24" s="182"/>
      <c r="M24" s="179" t="s">
        <v>100</v>
      </c>
      <c r="O24" s="170"/>
    </row>
    <row r="25" spans="1:104" x14ac:dyDescent="0.2">
      <c r="A25" s="178"/>
      <c r="B25" s="180"/>
      <c r="C25" s="223" t="s">
        <v>101</v>
      </c>
      <c r="D25" s="224"/>
      <c r="E25" s="181">
        <v>0</v>
      </c>
      <c r="F25" s="231"/>
      <c r="G25" s="182"/>
      <c r="M25" s="179">
        <v>0</v>
      </c>
      <c r="O25" s="170"/>
    </row>
    <row r="26" spans="1:104" x14ac:dyDescent="0.2">
      <c r="A26" s="178"/>
      <c r="B26" s="180"/>
      <c r="C26" s="223" t="s">
        <v>102</v>
      </c>
      <c r="D26" s="224"/>
      <c r="E26" s="181">
        <v>0</v>
      </c>
      <c r="F26" s="231"/>
      <c r="G26" s="182"/>
      <c r="M26" s="179" t="s">
        <v>102</v>
      </c>
      <c r="O26" s="170"/>
    </row>
    <row r="27" spans="1:104" x14ac:dyDescent="0.2">
      <c r="A27" s="183"/>
      <c r="B27" s="184" t="s">
        <v>76</v>
      </c>
      <c r="C27" s="185" t="str">
        <f>CONCATENATE(B7," ",C7)</f>
        <v>1 Zemní práce</v>
      </c>
      <c r="D27" s="186"/>
      <c r="E27" s="187"/>
      <c r="F27" s="232"/>
      <c r="G27" s="189">
        <f>SUM(G7:G26)</f>
        <v>0</v>
      </c>
      <c r="O27" s="170">
        <v>4</v>
      </c>
      <c r="BA27" s="190">
        <f>SUM(BA7:BA26)</f>
        <v>0</v>
      </c>
      <c r="BB27" s="190">
        <f>SUM(BB7:BB26)</f>
        <v>0</v>
      </c>
      <c r="BC27" s="190">
        <f>SUM(BC7:BC26)</f>
        <v>0</v>
      </c>
      <c r="BD27" s="190">
        <f>SUM(BD7:BD26)</f>
        <v>0</v>
      </c>
      <c r="BE27" s="190">
        <f>SUM(BE7:BE26)</f>
        <v>0</v>
      </c>
    </row>
    <row r="28" spans="1:104" x14ac:dyDescent="0.2">
      <c r="A28" s="163" t="s">
        <v>72</v>
      </c>
      <c r="B28" s="164" t="s">
        <v>103</v>
      </c>
      <c r="C28" s="165" t="s">
        <v>104</v>
      </c>
      <c r="D28" s="166"/>
      <c r="E28" s="167"/>
      <c r="F28" s="233"/>
      <c r="G28" s="168"/>
      <c r="H28" s="169"/>
      <c r="I28" s="169"/>
      <c r="O28" s="170">
        <v>1</v>
      </c>
    </row>
    <row r="29" spans="1:104" x14ac:dyDescent="0.2">
      <c r="A29" s="171">
        <v>5</v>
      </c>
      <c r="B29" s="172" t="s">
        <v>105</v>
      </c>
      <c r="C29" s="173" t="s">
        <v>106</v>
      </c>
      <c r="D29" s="174" t="s">
        <v>87</v>
      </c>
      <c r="E29" s="175">
        <v>6.375</v>
      </c>
      <c r="F29" s="230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2.4169299999999998</v>
      </c>
    </row>
    <row r="30" spans="1:104" x14ac:dyDescent="0.2">
      <c r="A30" s="178"/>
      <c r="B30" s="180"/>
      <c r="C30" s="223" t="s">
        <v>107</v>
      </c>
      <c r="D30" s="224"/>
      <c r="E30" s="181">
        <v>2.1749999999999998</v>
      </c>
      <c r="F30" s="231"/>
      <c r="G30" s="182"/>
      <c r="M30" s="179" t="s">
        <v>107</v>
      </c>
      <c r="O30" s="170"/>
    </row>
    <row r="31" spans="1:104" x14ac:dyDescent="0.2">
      <c r="A31" s="178"/>
      <c r="B31" s="180"/>
      <c r="C31" s="223" t="s">
        <v>108</v>
      </c>
      <c r="D31" s="224"/>
      <c r="E31" s="181">
        <v>2.1</v>
      </c>
      <c r="F31" s="231"/>
      <c r="G31" s="182"/>
      <c r="M31" s="179" t="s">
        <v>108</v>
      </c>
      <c r="O31" s="170"/>
    </row>
    <row r="32" spans="1:104" x14ac:dyDescent="0.2">
      <c r="A32" s="178"/>
      <c r="B32" s="180"/>
      <c r="C32" s="223" t="s">
        <v>109</v>
      </c>
      <c r="D32" s="224"/>
      <c r="E32" s="181">
        <v>2.1</v>
      </c>
      <c r="F32" s="231"/>
      <c r="G32" s="182"/>
      <c r="M32" s="179" t="s">
        <v>109</v>
      </c>
      <c r="O32" s="170"/>
    </row>
    <row r="33" spans="1:104" x14ac:dyDescent="0.2">
      <c r="A33" s="171">
        <v>6</v>
      </c>
      <c r="B33" s="172" t="s">
        <v>110</v>
      </c>
      <c r="C33" s="173" t="s">
        <v>111</v>
      </c>
      <c r="D33" s="174" t="s">
        <v>112</v>
      </c>
      <c r="E33" s="175">
        <v>0.15</v>
      </c>
      <c r="F33" s="230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1.0533399999999999</v>
      </c>
    </row>
    <row r="34" spans="1:104" x14ac:dyDescent="0.2">
      <c r="A34" s="183"/>
      <c r="B34" s="184" t="s">
        <v>76</v>
      </c>
      <c r="C34" s="185" t="str">
        <f>CONCATENATE(B28," ",C28)</f>
        <v>2 Základy a zvláštní zakládání</v>
      </c>
      <c r="D34" s="186"/>
      <c r="E34" s="187"/>
      <c r="F34" s="232"/>
      <c r="G34" s="189">
        <f>SUM(G28:G33)</f>
        <v>0</v>
      </c>
      <c r="O34" s="170">
        <v>4</v>
      </c>
      <c r="BA34" s="190">
        <f>SUM(BA28:BA33)</f>
        <v>0</v>
      </c>
      <c r="BB34" s="190">
        <f>SUM(BB28:BB33)</f>
        <v>0</v>
      </c>
      <c r="BC34" s="190">
        <f>SUM(BC28:BC33)</f>
        <v>0</v>
      </c>
      <c r="BD34" s="190">
        <f>SUM(BD28:BD33)</f>
        <v>0</v>
      </c>
      <c r="BE34" s="190">
        <f>SUM(BE28:BE33)</f>
        <v>0</v>
      </c>
    </row>
    <row r="35" spans="1:104" x14ac:dyDescent="0.2">
      <c r="A35" s="163" t="s">
        <v>72</v>
      </c>
      <c r="B35" s="164" t="s">
        <v>113</v>
      </c>
      <c r="C35" s="165" t="s">
        <v>114</v>
      </c>
      <c r="D35" s="166"/>
      <c r="E35" s="167"/>
      <c r="F35" s="233"/>
      <c r="G35" s="168"/>
      <c r="H35" s="169"/>
      <c r="I35" s="169"/>
      <c r="O35" s="170">
        <v>1</v>
      </c>
    </row>
    <row r="36" spans="1:104" x14ac:dyDescent="0.2">
      <c r="A36" s="171">
        <v>7</v>
      </c>
      <c r="B36" s="172" t="s">
        <v>115</v>
      </c>
      <c r="C36" s="173" t="s">
        <v>116</v>
      </c>
      <c r="D36" s="174" t="s">
        <v>117</v>
      </c>
      <c r="E36" s="175">
        <v>1.56</v>
      </c>
      <c r="F36" s="230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0.16483</v>
      </c>
    </row>
    <row r="37" spans="1:104" x14ac:dyDescent="0.2">
      <c r="A37" s="178"/>
      <c r="B37" s="180"/>
      <c r="C37" s="223" t="s">
        <v>118</v>
      </c>
      <c r="D37" s="224"/>
      <c r="E37" s="181">
        <v>1.56</v>
      </c>
      <c r="F37" s="231"/>
      <c r="G37" s="182"/>
      <c r="M37" s="179" t="s">
        <v>118</v>
      </c>
      <c r="O37" s="170"/>
    </row>
    <row r="38" spans="1:104" x14ac:dyDescent="0.2">
      <c r="A38" s="171">
        <v>8</v>
      </c>
      <c r="B38" s="172" t="s">
        <v>119</v>
      </c>
      <c r="C38" s="173" t="s">
        <v>120</v>
      </c>
      <c r="D38" s="174" t="s">
        <v>121</v>
      </c>
      <c r="E38" s="175">
        <v>28.725000000000001</v>
      </c>
      <c r="F38" s="230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0.20765</v>
      </c>
    </row>
    <row r="39" spans="1:104" x14ac:dyDescent="0.2">
      <c r="A39" s="178"/>
      <c r="B39" s="180"/>
      <c r="C39" s="223" t="s">
        <v>122</v>
      </c>
      <c r="D39" s="224"/>
      <c r="E39" s="181">
        <v>28.725000000000001</v>
      </c>
      <c r="F39" s="231"/>
      <c r="G39" s="182"/>
      <c r="M39" s="179" t="s">
        <v>122</v>
      </c>
      <c r="O39" s="170"/>
    </row>
    <row r="40" spans="1:104" x14ac:dyDescent="0.2">
      <c r="A40" s="171">
        <v>9</v>
      </c>
      <c r="B40" s="172" t="s">
        <v>123</v>
      </c>
      <c r="C40" s="173" t="s">
        <v>124</v>
      </c>
      <c r="D40" s="174" t="s">
        <v>125</v>
      </c>
      <c r="E40" s="175">
        <v>8</v>
      </c>
      <c r="F40" s="230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2.443E-2</v>
      </c>
    </row>
    <row r="41" spans="1:104" x14ac:dyDescent="0.2">
      <c r="A41" s="171">
        <v>10</v>
      </c>
      <c r="B41" s="172" t="s">
        <v>126</v>
      </c>
      <c r="C41" s="173" t="s">
        <v>127</v>
      </c>
      <c r="D41" s="174" t="s">
        <v>125</v>
      </c>
      <c r="E41" s="175">
        <v>1</v>
      </c>
      <c r="F41" s="230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2.869E-2</v>
      </c>
    </row>
    <row r="42" spans="1:104" ht="22.5" x14ac:dyDescent="0.2">
      <c r="A42" s="171">
        <v>11</v>
      </c>
      <c r="B42" s="172" t="s">
        <v>128</v>
      </c>
      <c r="C42" s="173" t="s">
        <v>129</v>
      </c>
      <c r="D42" s="174" t="s">
        <v>112</v>
      </c>
      <c r="E42" s="175">
        <v>5.3699999999999998E-2</v>
      </c>
      <c r="F42" s="230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1.0970899999999999</v>
      </c>
    </row>
    <row r="43" spans="1:104" x14ac:dyDescent="0.2">
      <c r="A43" s="171">
        <v>12</v>
      </c>
      <c r="B43" s="172" t="s">
        <v>130</v>
      </c>
      <c r="C43" s="173" t="s">
        <v>131</v>
      </c>
      <c r="D43" s="174" t="s">
        <v>117</v>
      </c>
      <c r="E43" s="175">
        <v>1.8</v>
      </c>
      <c r="F43" s="230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0.23652999999999999</v>
      </c>
    </row>
    <row r="44" spans="1:104" x14ac:dyDescent="0.2">
      <c r="A44" s="178"/>
      <c r="B44" s="180"/>
      <c r="C44" s="223" t="s">
        <v>132</v>
      </c>
      <c r="D44" s="224"/>
      <c r="E44" s="181">
        <v>1.8</v>
      </c>
      <c r="F44" s="231"/>
      <c r="G44" s="182"/>
      <c r="M44" s="179" t="s">
        <v>132</v>
      </c>
      <c r="O44" s="170"/>
    </row>
    <row r="45" spans="1:104" x14ac:dyDescent="0.2">
      <c r="A45" s="171">
        <v>13</v>
      </c>
      <c r="B45" s="172" t="s">
        <v>133</v>
      </c>
      <c r="C45" s="173" t="s">
        <v>134</v>
      </c>
      <c r="D45" s="174" t="s">
        <v>117</v>
      </c>
      <c r="E45" s="175">
        <v>87.85</v>
      </c>
      <c r="F45" s="230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7.0629999999999998E-2</v>
      </c>
    </row>
    <row r="46" spans="1:104" ht="22.5" x14ac:dyDescent="0.2">
      <c r="A46" s="178"/>
      <c r="B46" s="180"/>
      <c r="C46" s="223" t="s">
        <v>135</v>
      </c>
      <c r="D46" s="224"/>
      <c r="E46" s="181">
        <v>55.77</v>
      </c>
      <c r="F46" s="231"/>
      <c r="G46" s="182"/>
      <c r="M46" s="179" t="s">
        <v>135</v>
      </c>
      <c r="O46" s="170"/>
    </row>
    <row r="47" spans="1:104" x14ac:dyDescent="0.2">
      <c r="A47" s="178"/>
      <c r="B47" s="180"/>
      <c r="C47" s="223" t="s">
        <v>136</v>
      </c>
      <c r="D47" s="224"/>
      <c r="E47" s="181">
        <v>19</v>
      </c>
      <c r="F47" s="231"/>
      <c r="G47" s="182"/>
      <c r="M47" s="179" t="s">
        <v>136</v>
      </c>
      <c r="O47" s="170"/>
    </row>
    <row r="48" spans="1:104" x14ac:dyDescent="0.2">
      <c r="A48" s="178"/>
      <c r="B48" s="180"/>
      <c r="C48" s="223" t="s">
        <v>137</v>
      </c>
      <c r="D48" s="224"/>
      <c r="E48" s="181">
        <v>1.35</v>
      </c>
      <c r="F48" s="231"/>
      <c r="G48" s="182"/>
      <c r="M48" s="179" t="s">
        <v>137</v>
      </c>
      <c r="O48" s="170"/>
    </row>
    <row r="49" spans="1:104" x14ac:dyDescent="0.2">
      <c r="A49" s="178"/>
      <c r="B49" s="180"/>
      <c r="C49" s="223" t="s">
        <v>138</v>
      </c>
      <c r="D49" s="224"/>
      <c r="E49" s="181">
        <v>6.45</v>
      </c>
      <c r="F49" s="231"/>
      <c r="G49" s="182"/>
      <c r="M49" s="179" t="s">
        <v>138</v>
      </c>
      <c r="O49" s="170"/>
    </row>
    <row r="50" spans="1:104" x14ac:dyDescent="0.2">
      <c r="A50" s="178"/>
      <c r="B50" s="180"/>
      <c r="C50" s="223" t="s">
        <v>139</v>
      </c>
      <c r="D50" s="224"/>
      <c r="E50" s="181">
        <v>5.28</v>
      </c>
      <c r="F50" s="231"/>
      <c r="G50" s="182"/>
      <c r="M50" s="179" t="s">
        <v>139</v>
      </c>
      <c r="O50" s="170"/>
    </row>
    <row r="51" spans="1:104" x14ac:dyDescent="0.2">
      <c r="A51" s="171">
        <v>14</v>
      </c>
      <c r="B51" s="172" t="s">
        <v>140</v>
      </c>
      <c r="C51" s="173" t="s">
        <v>141</v>
      </c>
      <c r="D51" s="174" t="s">
        <v>117</v>
      </c>
      <c r="E51" s="175">
        <v>16.28</v>
      </c>
      <c r="F51" s="230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0.10503</v>
      </c>
    </row>
    <row r="52" spans="1:104" x14ac:dyDescent="0.2">
      <c r="A52" s="178"/>
      <c r="B52" s="180"/>
      <c r="C52" s="223" t="s">
        <v>142</v>
      </c>
      <c r="D52" s="224"/>
      <c r="E52" s="181">
        <v>16.28</v>
      </c>
      <c r="F52" s="231"/>
      <c r="G52" s="182"/>
      <c r="M52" s="179" t="s">
        <v>142</v>
      </c>
      <c r="O52" s="170"/>
    </row>
    <row r="53" spans="1:104" x14ac:dyDescent="0.2">
      <c r="A53" s="183"/>
      <c r="B53" s="184" t="s">
        <v>76</v>
      </c>
      <c r="C53" s="185" t="str">
        <f>CONCATENATE(B35," ",C35)</f>
        <v>3 Svislé a kompletní konstrukce</v>
      </c>
      <c r="D53" s="186"/>
      <c r="E53" s="187"/>
      <c r="F53" s="232"/>
      <c r="G53" s="189">
        <f>SUM(G35:G52)</f>
        <v>0</v>
      </c>
      <c r="O53" s="170">
        <v>4</v>
      </c>
      <c r="BA53" s="190">
        <f>SUM(BA35:BA52)</f>
        <v>0</v>
      </c>
      <c r="BB53" s="190">
        <f>SUM(BB35:BB52)</f>
        <v>0</v>
      </c>
      <c r="BC53" s="190">
        <f>SUM(BC35:BC52)</f>
        <v>0</v>
      </c>
      <c r="BD53" s="190">
        <f>SUM(BD35:BD52)</f>
        <v>0</v>
      </c>
      <c r="BE53" s="190">
        <f>SUM(BE35:BE52)</f>
        <v>0</v>
      </c>
    </row>
    <row r="54" spans="1:104" x14ac:dyDescent="0.2">
      <c r="A54" s="163" t="s">
        <v>72</v>
      </c>
      <c r="B54" s="164" t="s">
        <v>143</v>
      </c>
      <c r="C54" s="165" t="s">
        <v>144</v>
      </c>
      <c r="D54" s="166"/>
      <c r="E54" s="167"/>
      <c r="F54" s="233"/>
      <c r="G54" s="168"/>
      <c r="H54" s="169"/>
      <c r="I54" s="169"/>
      <c r="O54" s="170">
        <v>1</v>
      </c>
    </row>
    <row r="55" spans="1:104" ht="22.5" x14ac:dyDescent="0.2">
      <c r="A55" s="171">
        <v>15</v>
      </c>
      <c r="B55" s="172" t="s">
        <v>145</v>
      </c>
      <c r="C55" s="173" t="s">
        <v>146</v>
      </c>
      <c r="D55" s="174" t="s">
        <v>117</v>
      </c>
      <c r="E55" s="175">
        <v>217.4</v>
      </c>
      <c r="F55" s="230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3.5899999999999999E-3</v>
      </c>
    </row>
    <row r="56" spans="1:104" x14ac:dyDescent="0.2">
      <c r="A56" s="178"/>
      <c r="B56" s="180"/>
      <c r="C56" s="223" t="s">
        <v>147</v>
      </c>
      <c r="D56" s="224"/>
      <c r="E56" s="181">
        <v>217.4</v>
      </c>
      <c r="F56" s="231"/>
      <c r="G56" s="182"/>
      <c r="M56" s="179" t="s">
        <v>147</v>
      </c>
      <c r="O56" s="170"/>
    </row>
    <row r="57" spans="1:104" x14ac:dyDescent="0.2">
      <c r="A57" s="171">
        <v>16</v>
      </c>
      <c r="B57" s="172" t="s">
        <v>148</v>
      </c>
      <c r="C57" s="173" t="s">
        <v>149</v>
      </c>
      <c r="D57" s="174" t="s">
        <v>117</v>
      </c>
      <c r="E57" s="175">
        <v>34.47</v>
      </c>
      <c r="F57" s="230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2.7E-2</v>
      </c>
    </row>
    <row r="58" spans="1:104" x14ac:dyDescent="0.2">
      <c r="A58" s="178"/>
      <c r="B58" s="180"/>
      <c r="C58" s="223" t="s">
        <v>150</v>
      </c>
      <c r="D58" s="224"/>
      <c r="E58" s="181">
        <v>34.47</v>
      </c>
      <c r="F58" s="231"/>
      <c r="G58" s="182"/>
      <c r="M58" s="179" t="s">
        <v>150</v>
      </c>
      <c r="O58" s="170"/>
    </row>
    <row r="59" spans="1:104" ht="22.5" x14ac:dyDescent="0.2">
      <c r="A59" s="171">
        <v>17</v>
      </c>
      <c r="B59" s="172" t="s">
        <v>151</v>
      </c>
      <c r="C59" s="173" t="s">
        <v>152</v>
      </c>
      <c r="D59" s="174" t="s">
        <v>117</v>
      </c>
      <c r="E59" s="175">
        <v>297.62810000000002</v>
      </c>
      <c r="F59" s="230">
        <v>0</v>
      </c>
      <c r="G59" s="176">
        <f>E59*F59</f>
        <v>0</v>
      </c>
      <c r="O59" s="170">
        <v>2</v>
      </c>
      <c r="AA59" s="146">
        <v>1</v>
      </c>
      <c r="AB59" s="146">
        <v>0</v>
      </c>
      <c r="AC59" s="146">
        <v>0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0</v>
      </c>
      <c r="CZ59" s="146">
        <v>3.0000000000000001E-3</v>
      </c>
    </row>
    <row r="60" spans="1:104" ht="33.75" x14ac:dyDescent="0.2">
      <c r="A60" s="178"/>
      <c r="B60" s="180"/>
      <c r="C60" s="223" t="s">
        <v>153</v>
      </c>
      <c r="D60" s="224"/>
      <c r="E60" s="181">
        <v>111.54</v>
      </c>
      <c r="F60" s="231"/>
      <c r="G60" s="182"/>
      <c r="M60" s="179" t="s">
        <v>153</v>
      </c>
      <c r="O60" s="170"/>
    </row>
    <row r="61" spans="1:104" x14ac:dyDescent="0.2">
      <c r="A61" s="178"/>
      <c r="B61" s="180"/>
      <c r="C61" s="223" t="s">
        <v>154</v>
      </c>
      <c r="D61" s="224"/>
      <c r="E61" s="181">
        <v>38</v>
      </c>
      <c r="F61" s="231"/>
      <c r="G61" s="182"/>
      <c r="M61" s="179" t="s">
        <v>154</v>
      </c>
      <c r="O61" s="170"/>
    </row>
    <row r="62" spans="1:104" x14ac:dyDescent="0.2">
      <c r="A62" s="178"/>
      <c r="B62" s="180"/>
      <c r="C62" s="223" t="s">
        <v>155</v>
      </c>
      <c r="D62" s="224"/>
      <c r="E62" s="181">
        <v>2.7</v>
      </c>
      <c r="F62" s="231"/>
      <c r="G62" s="182"/>
      <c r="M62" s="179" t="s">
        <v>155</v>
      </c>
      <c r="O62" s="170"/>
    </row>
    <row r="63" spans="1:104" x14ac:dyDescent="0.2">
      <c r="A63" s="178"/>
      <c r="B63" s="180"/>
      <c r="C63" s="223" t="s">
        <v>156</v>
      </c>
      <c r="D63" s="224"/>
      <c r="E63" s="181">
        <v>12.9</v>
      </c>
      <c r="F63" s="231"/>
      <c r="G63" s="182"/>
      <c r="M63" s="179" t="s">
        <v>156</v>
      </c>
      <c r="O63" s="170"/>
    </row>
    <row r="64" spans="1:104" x14ac:dyDescent="0.2">
      <c r="A64" s="178"/>
      <c r="B64" s="180"/>
      <c r="C64" s="223" t="s">
        <v>157</v>
      </c>
      <c r="D64" s="224"/>
      <c r="E64" s="181">
        <v>32.56</v>
      </c>
      <c r="F64" s="231"/>
      <c r="G64" s="182"/>
      <c r="M64" s="179" t="s">
        <v>157</v>
      </c>
      <c r="O64" s="170"/>
    </row>
    <row r="65" spans="1:104" x14ac:dyDescent="0.2">
      <c r="A65" s="178"/>
      <c r="B65" s="180"/>
      <c r="C65" s="223" t="s">
        <v>101</v>
      </c>
      <c r="D65" s="224"/>
      <c r="E65" s="181">
        <v>0</v>
      </c>
      <c r="F65" s="231"/>
      <c r="G65" s="182"/>
      <c r="M65" s="179">
        <v>0</v>
      </c>
      <c r="O65" s="170"/>
    </row>
    <row r="66" spans="1:104" ht="33.75" x14ac:dyDescent="0.2">
      <c r="A66" s="178"/>
      <c r="B66" s="180"/>
      <c r="C66" s="223" t="s">
        <v>158</v>
      </c>
      <c r="D66" s="224"/>
      <c r="E66" s="181">
        <v>291.36250000000001</v>
      </c>
      <c r="F66" s="231"/>
      <c r="G66" s="182"/>
      <c r="M66" s="179" t="s">
        <v>158</v>
      </c>
      <c r="O66" s="170"/>
    </row>
    <row r="67" spans="1:104" ht="33.75" x14ac:dyDescent="0.2">
      <c r="A67" s="178"/>
      <c r="B67" s="180"/>
      <c r="C67" s="223" t="s">
        <v>159</v>
      </c>
      <c r="D67" s="224"/>
      <c r="E67" s="181">
        <v>27.575600000000001</v>
      </c>
      <c r="F67" s="231"/>
      <c r="G67" s="182"/>
      <c r="M67" s="179" t="s">
        <v>159</v>
      </c>
      <c r="O67" s="170"/>
    </row>
    <row r="68" spans="1:104" ht="56.25" x14ac:dyDescent="0.2">
      <c r="A68" s="178"/>
      <c r="B68" s="180"/>
      <c r="C68" s="223" t="s">
        <v>160</v>
      </c>
      <c r="D68" s="224"/>
      <c r="E68" s="181">
        <v>-130.36000000000001</v>
      </c>
      <c r="F68" s="231"/>
      <c r="G68" s="182"/>
      <c r="M68" s="179" t="s">
        <v>160</v>
      </c>
      <c r="O68" s="170"/>
    </row>
    <row r="69" spans="1:104" ht="22.5" x14ac:dyDescent="0.2">
      <c r="A69" s="178"/>
      <c r="B69" s="180"/>
      <c r="C69" s="223" t="s">
        <v>161</v>
      </c>
      <c r="D69" s="224"/>
      <c r="E69" s="181">
        <v>-88.65</v>
      </c>
      <c r="F69" s="231"/>
      <c r="G69" s="182"/>
      <c r="M69" s="179" t="s">
        <v>161</v>
      </c>
      <c r="O69" s="170"/>
    </row>
    <row r="70" spans="1:104" x14ac:dyDescent="0.2">
      <c r="A70" s="171">
        <v>18</v>
      </c>
      <c r="B70" s="172" t="s">
        <v>162</v>
      </c>
      <c r="C70" s="173" t="s">
        <v>163</v>
      </c>
      <c r="D70" s="174" t="s">
        <v>117</v>
      </c>
      <c r="E70" s="175">
        <v>22</v>
      </c>
      <c r="F70" s="230">
        <v>0</v>
      </c>
      <c r="G70" s="176">
        <f>E70*F70</f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1</v>
      </c>
      <c r="CZ70" s="146">
        <v>6.2E-2</v>
      </c>
    </row>
    <row r="71" spans="1:104" x14ac:dyDescent="0.2">
      <c r="A71" s="183"/>
      <c r="B71" s="184" t="s">
        <v>76</v>
      </c>
      <c r="C71" s="185" t="str">
        <f>CONCATENATE(B54," ",C54)</f>
        <v>61 Upravy povrchů vnitřní</v>
      </c>
      <c r="D71" s="186"/>
      <c r="E71" s="187"/>
      <c r="F71" s="232"/>
      <c r="G71" s="189">
        <f>SUM(G54:G70)</f>
        <v>0</v>
      </c>
      <c r="O71" s="170">
        <v>4</v>
      </c>
      <c r="BA71" s="190">
        <f>SUM(BA54:BA70)</f>
        <v>0</v>
      </c>
      <c r="BB71" s="190">
        <f>SUM(BB54:BB70)</f>
        <v>0</v>
      </c>
      <c r="BC71" s="190">
        <f>SUM(BC54:BC70)</f>
        <v>0</v>
      </c>
      <c r="BD71" s="190">
        <f>SUM(BD54:BD70)</f>
        <v>0</v>
      </c>
      <c r="BE71" s="190">
        <f>SUM(BE54:BE70)</f>
        <v>0</v>
      </c>
    </row>
    <row r="72" spans="1:104" x14ac:dyDescent="0.2">
      <c r="A72" s="163" t="s">
        <v>72</v>
      </c>
      <c r="B72" s="164" t="s">
        <v>164</v>
      </c>
      <c r="C72" s="165" t="s">
        <v>165</v>
      </c>
      <c r="D72" s="166"/>
      <c r="E72" s="167"/>
      <c r="F72" s="233"/>
      <c r="G72" s="168"/>
      <c r="H72" s="169"/>
      <c r="I72" s="169"/>
      <c r="O72" s="170">
        <v>1</v>
      </c>
    </row>
    <row r="73" spans="1:104" x14ac:dyDescent="0.2">
      <c r="A73" s="171">
        <v>19</v>
      </c>
      <c r="B73" s="172" t="s">
        <v>166</v>
      </c>
      <c r="C73" s="173" t="s">
        <v>167</v>
      </c>
      <c r="D73" s="174" t="s">
        <v>117</v>
      </c>
      <c r="E73" s="175">
        <v>34.47</v>
      </c>
      <c r="F73" s="230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6.3899999999999998E-2</v>
      </c>
    </row>
    <row r="74" spans="1:104" x14ac:dyDescent="0.2">
      <c r="A74" s="178"/>
      <c r="B74" s="180"/>
      <c r="C74" s="223" t="s">
        <v>150</v>
      </c>
      <c r="D74" s="224"/>
      <c r="E74" s="181">
        <v>34.47</v>
      </c>
      <c r="F74" s="231"/>
      <c r="G74" s="182"/>
      <c r="M74" s="179" t="s">
        <v>150</v>
      </c>
      <c r="O74" s="170"/>
    </row>
    <row r="75" spans="1:104" ht="22.5" x14ac:dyDescent="0.2">
      <c r="A75" s="171">
        <v>20</v>
      </c>
      <c r="B75" s="172" t="s">
        <v>168</v>
      </c>
      <c r="C75" s="173" t="s">
        <v>169</v>
      </c>
      <c r="D75" s="174" t="s">
        <v>117</v>
      </c>
      <c r="E75" s="175">
        <v>197.7</v>
      </c>
      <c r="F75" s="230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3.6700000000000001E-3</v>
      </c>
    </row>
    <row r="76" spans="1:104" ht="33.75" x14ac:dyDescent="0.2">
      <c r="A76" s="178"/>
      <c r="B76" s="180"/>
      <c r="C76" s="223" t="s">
        <v>153</v>
      </c>
      <c r="D76" s="224"/>
      <c r="E76" s="181">
        <v>111.54</v>
      </c>
      <c r="F76" s="231"/>
      <c r="G76" s="182"/>
      <c r="M76" s="179" t="s">
        <v>153</v>
      </c>
      <c r="O76" s="170"/>
    </row>
    <row r="77" spans="1:104" x14ac:dyDescent="0.2">
      <c r="A77" s="178"/>
      <c r="B77" s="180"/>
      <c r="C77" s="223" t="s">
        <v>154</v>
      </c>
      <c r="D77" s="224"/>
      <c r="E77" s="181">
        <v>38</v>
      </c>
      <c r="F77" s="231"/>
      <c r="G77" s="182"/>
      <c r="M77" s="179" t="s">
        <v>154</v>
      </c>
      <c r="O77" s="170"/>
    </row>
    <row r="78" spans="1:104" x14ac:dyDescent="0.2">
      <c r="A78" s="178"/>
      <c r="B78" s="180"/>
      <c r="C78" s="223" t="s">
        <v>155</v>
      </c>
      <c r="D78" s="224"/>
      <c r="E78" s="181">
        <v>2.7</v>
      </c>
      <c r="F78" s="231"/>
      <c r="G78" s="182"/>
      <c r="M78" s="179" t="s">
        <v>155</v>
      </c>
      <c r="O78" s="170"/>
    </row>
    <row r="79" spans="1:104" x14ac:dyDescent="0.2">
      <c r="A79" s="178"/>
      <c r="B79" s="180"/>
      <c r="C79" s="223" t="s">
        <v>156</v>
      </c>
      <c r="D79" s="224"/>
      <c r="E79" s="181">
        <v>12.9</v>
      </c>
      <c r="F79" s="231"/>
      <c r="G79" s="182"/>
      <c r="M79" s="179" t="s">
        <v>156</v>
      </c>
      <c r="O79" s="170"/>
    </row>
    <row r="80" spans="1:104" x14ac:dyDescent="0.2">
      <c r="A80" s="178"/>
      <c r="B80" s="180"/>
      <c r="C80" s="223" t="s">
        <v>157</v>
      </c>
      <c r="D80" s="224"/>
      <c r="E80" s="181">
        <v>32.56</v>
      </c>
      <c r="F80" s="231"/>
      <c r="G80" s="182"/>
      <c r="M80" s="179" t="s">
        <v>157</v>
      </c>
      <c r="O80" s="170"/>
    </row>
    <row r="81" spans="1:104" x14ac:dyDescent="0.2">
      <c r="A81" s="183"/>
      <c r="B81" s="184" t="s">
        <v>76</v>
      </c>
      <c r="C81" s="185" t="str">
        <f>CONCATENATE(B72," ",C72)</f>
        <v>62 Úpravy povrchů vnější</v>
      </c>
      <c r="D81" s="186"/>
      <c r="E81" s="187"/>
      <c r="F81" s="232"/>
      <c r="G81" s="189">
        <f>SUM(G72:G80)</f>
        <v>0</v>
      </c>
      <c r="O81" s="170">
        <v>4</v>
      </c>
      <c r="BA81" s="190">
        <f>SUM(BA72:BA80)</f>
        <v>0</v>
      </c>
      <c r="BB81" s="190">
        <f>SUM(BB72:BB80)</f>
        <v>0</v>
      </c>
      <c r="BC81" s="190">
        <f>SUM(BC72:BC80)</f>
        <v>0</v>
      </c>
      <c r="BD81" s="190">
        <f>SUM(BD72:BD80)</f>
        <v>0</v>
      </c>
      <c r="BE81" s="190">
        <f>SUM(BE72:BE80)</f>
        <v>0</v>
      </c>
    </row>
    <row r="82" spans="1:104" x14ac:dyDescent="0.2">
      <c r="A82" s="163" t="s">
        <v>72</v>
      </c>
      <c r="B82" s="164" t="s">
        <v>170</v>
      </c>
      <c r="C82" s="165" t="s">
        <v>171</v>
      </c>
      <c r="D82" s="166"/>
      <c r="E82" s="167"/>
      <c r="F82" s="233"/>
      <c r="G82" s="168"/>
      <c r="H82" s="169"/>
      <c r="I82" s="169"/>
      <c r="O82" s="170">
        <v>1</v>
      </c>
    </row>
    <row r="83" spans="1:104" ht="22.5" x14ac:dyDescent="0.2">
      <c r="A83" s="171">
        <v>21</v>
      </c>
      <c r="B83" s="172" t="s">
        <v>172</v>
      </c>
      <c r="C83" s="173" t="s">
        <v>173</v>
      </c>
      <c r="D83" s="174" t="s">
        <v>117</v>
      </c>
      <c r="E83" s="175">
        <v>165.08</v>
      </c>
      <c r="F83" s="230">
        <v>0</v>
      </c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2.835E-2</v>
      </c>
    </row>
    <row r="84" spans="1:104" x14ac:dyDescent="0.2">
      <c r="A84" s="178"/>
      <c r="B84" s="180"/>
      <c r="C84" s="223" t="s">
        <v>174</v>
      </c>
      <c r="D84" s="224"/>
      <c r="E84" s="181">
        <v>165.08</v>
      </c>
      <c r="F84" s="231"/>
      <c r="G84" s="182"/>
      <c r="M84" s="179" t="s">
        <v>174</v>
      </c>
      <c r="O84" s="170"/>
    </row>
    <row r="85" spans="1:104" x14ac:dyDescent="0.2">
      <c r="A85" s="171">
        <v>22</v>
      </c>
      <c r="B85" s="172" t="s">
        <v>175</v>
      </c>
      <c r="C85" s="173" t="s">
        <v>176</v>
      </c>
      <c r="D85" s="174" t="s">
        <v>117</v>
      </c>
      <c r="E85" s="175">
        <v>42.5</v>
      </c>
      <c r="F85" s="230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0.08</v>
      </c>
    </row>
    <row r="86" spans="1:104" x14ac:dyDescent="0.2">
      <c r="A86" s="178"/>
      <c r="B86" s="180"/>
      <c r="C86" s="223" t="s">
        <v>88</v>
      </c>
      <c r="D86" s="224"/>
      <c r="E86" s="181">
        <v>14.5</v>
      </c>
      <c r="F86" s="231"/>
      <c r="G86" s="182"/>
      <c r="M86" s="179" t="s">
        <v>88</v>
      </c>
      <c r="O86" s="170"/>
    </row>
    <row r="87" spans="1:104" x14ac:dyDescent="0.2">
      <c r="A87" s="178"/>
      <c r="B87" s="180"/>
      <c r="C87" s="223" t="s">
        <v>89</v>
      </c>
      <c r="D87" s="224"/>
      <c r="E87" s="181">
        <v>14</v>
      </c>
      <c r="F87" s="231"/>
      <c r="G87" s="182"/>
      <c r="M87" s="179" t="s">
        <v>89</v>
      </c>
      <c r="O87" s="170"/>
    </row>
    <row r="88" spans="1:104" x14ac:dyDescent="0.2">
      <c r="A88" s="178"/>
      <c r="B88" s="180"/>
      <c r="C88" s="223" t="s">
        <v>90</v>
      </c>
      <c r="D88" s="224"/>
      <c r="E88" s="181">
        <v>14</v>
      </c>
      <c r="F88" s="231"/>
      <c r="G88" s="182"/>
      <c r="M88" s="179" t="s">
        <v>90</v>
      </c>
      <c r="O88" s="170"/>
    </row>
    <row r="89" spans="1:104" x14ac:dyDescent="0.2">
      <c r="A89" s="183"/>
      <c r="B89" s="184" t="s">
        <v>76</v>
      </c>
      <c r="C89" s="185" t="str">
        <f>CONCATENATE(B82," ",C82)</f>
        <v>63 Podlahy a podlahové konstrukce</v>
      </c>
      <c r="D89" s="186"/>
      <c r="E89" s="187"/>
      <c r="F89" s="232"/>
      <c r="G89" s="189">
        <f>SUM(G82:G88)</f>
        <v>0</v>
      </c>
      <c r="O89" s="170">
        <v>4</v>
      </c>
      <c r="BA89" s="190">
        <f>SUM(BA82:BA88)</f>
        <v>0</v>
      </c>
      <c r="BB89" s="190">
        <f>SUM(BB82:BB88)</f>
        <v>0</v>
      </c>
      <c r="BC89" s="190">
        <f>SUM(BC82:BC88)</f>
        <v>0</v>
      </c>
      <c r="BD89" s="190">
        <f>SUM(BD82:BD88)</f>
        <v>0</v>
      </c>
      <c r="BE89" s="190">
        <f>SUM(BE82:BE88)</f>
        <v>0</v>
      </c>
    </row>
    <row r="90" spans="1:104" x14ac:dyDescent="0.2">
      <c r="A90" s="163" t="s">
        <v>72</v>
      </c>
      <c r="B90" s="164" t="s">
        <v>177</v>
      </c>
      <c r="C90" s="165" t="s">
        <v>178</v>
      </c>
      <c r="D90" s="166"/>
      <c r="E90" s="167"/>
      <c r="F90" s="233"/>
      <c r="G90" s="168"/>
      <c r="H90" s="169"/>
      <c r="I90" s="169"/>
      <c r="O90" s="170">
        <v>1</v>
      </c>
    </row>
    <row r="91" spans="1:104" ht="22.5" x14ac:dyDescent="0.2">
      <c r="A91" s="171">
        <v>23</v>
      </c>
      <c r="B91" s="172" t="s">
        <v>179</v>
      </c>
      <c r="C91" s="173" t="s">
        <v>180</v>
      </c>
      <c r="D91" s="174" t="s">
        <v>125</v>
      </c>
      <c r="E91" s="175">
        <v>1</v>
      </c>
      <c r="F91" s="230">
        <v>0</v>
      </c>
      <c r="G91" s="176">
        <f t="shared" ref="G91:G96" si="0"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 t="shared" ref="BA91:BA96" si="1">IF(AZ91=1,G91,0)</f>
        <v>0</v>
      </c>
      <c r="BB91" s="146">
        <f t="shared" ref="BB91:BB96" si="2">IF(AZ91=2,G91,0)</f>
        <v>0</v>
      </c>
      <c r="BC91" s="146">
        <f t="shared" ref="BC91:BC96" si="3">IF(AZ91=3,G91,0)</f>
        <v>0</v>
      </c>
      <c r="BD91" s="146">
        <f t="shared" ref="BD91:BD96" si="4">IF(AZ91=4,G91,0)</f>
        <v>0</v>
      </c>
      <c r="BE91" s="146">
        <f t="shared" ref="BE91:BE96" si="5">IF(AZ91=5,G91,0)</f>
        <v>0</v>
      </c>
      <c r="CA91" s="177">
        <v>1</v>
      </c>
      <c r="CB91" s="177">
        <v>1</v>
      </c>
      <c r="CZ91" s="146">
        <v>6.5310000000000007E-2</v>
      </c>
    </row>
    <row r="92" spans="1:104" ht="22.5" x14ac:dyDescent="0.2">
      <c r="A92" s="171">
        <v>24</v>
      </c>
      <c r="B92" s="172" t="s">
        <v>181</v>
      </c>
      <c r="C92" s="173" t="s">
        <v>182</v>
      </c>
      <c r="D92" s="174" t="s">
        <v>125</v>
      </c>
      <c r="E92" s="175">
        <v>7</v>
      </c>
      <c r="F92" s="230">
        <v>0</v>
      </c>
      <c r="G92" s="176">
        <f t="shared" si="0"/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 t="shared" si="1"/>
        <v>0</v>
      </c>
      <c r="BB92" s="146">
        <f t="shared" si="2"/>
        <v>0</v>
      </c>
      <c r="BC92" s="146">
        <f t="shared" si="3"/>
        <v>0</v>
      </c>
      <c r="BD92" s="146">
        <f t="shared" si="4"/>
        <v>0</v>
      </c>
      <c r="BE92" s="146">
        <f t="shared" si="5"/>
        <v>0</v>
      </c>
      <c r="CA92" s="177">
        <v>1</v>
      </c>
      <c r="CB92" s="177">
        <v>1</v>
      </c>
      <c r="CZ92" s="146">
        <v>6.5589999999999996E-2</v>
      </c>
    </row>
    <row r="93" spans="1:104" ht="22.5" x14ac:dyDescent="0.2">
      <c r="A93" s="171">
        <v>25</v>
      </c>
      <c r="B93" s="172" t="s">
        <v>183</v>
      </c>
      <c r="C93" s="173" t="s">
        <v>184</v>
      </c>
      <c r="D93" s="174" t="s">
        <v>125</v>
      </c>
      <c r="E93" s="175">
        <v>2</v>
      </c>
      <c r="F93" s="230">
        <v>0</v>
      </c>
      <c r="G93" s="176">
        <f t="shared" si="0"/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 t="shared" si="1"/>
        <v>0</v>
      </c>
      <c r="BB93" s="146">
        <f t="shared" si="2"/>
        <v>0</v>
      </c>
      <c r="BC93" s="146">
        <f t="shared" si="3"/>
        <v>0</v>
      </c>
      <c r="BD93" s="146">
        <f t="shared" si="4"/>
        <v>0</v>
      </c>
      <c r="BE93" s="146">
        <f t="shared" si="5"/>
        <v>0</v>
      </c>
      <c r="CA93" s="177">
        <v>1</v>
      </c>
      <c r="CB93" s="177">
        <v>1</v>
      </c>
      <c r="CZ93" s="146">
        <v>6.5869999999999998E-2</v>
      </c>
    </row>
    <row r="94" spans="1:104" ht="22.5" x14ac:dyDescent="0.2">
      <c r="A94" s="171">
        <v>26</v>
      </c>
      <c r="B94" s="172" t="s">
        <v>183</v>
      </c>
      <c r="C94" s="173" t="s">
        <v>184</v>
      </c>
      <c r="D94" s="174" t="s">
        <v>125</v>
      </c>
      <c r="E94" s="175">
        <v>11</v>
      </c>
      <c r="F94" s="230">
        <v>0</v>
      </c>
      <c r="G94" s="176">
        <f t="shared" si="0"/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 t="shared" si="1"/>
        <v>0</v>
      </c>
      <c r="BB94" s="146">
        <f t="shared" si="2"/>
        <v>0</v>
      </c>
      <c r="BC94" s="146">
        <f t="shared" si="3"/>
        <v>0</v>
      </c>
      <c r="BD94" s="146">
        <f t="shared" si="4"/>
        <v>0</v>
      </c>
      <c r="BE94" s="146">
        <f t="shared" si="5"/>
        <v>0</v>
      </c>
      <c r="CA94" s="177">
        <v>1</v>
      </c>
      <c r="CB94" s="177">
        <v>1</v>
      </c>
      <c r="CZ94" s="146">
        <v>6.5869999999999998E-2</v>
      </c>
    </row>
    <row r="95" spans="1:104" ht="22.5" x14ac:dyDescent="0.2">
      <c r="A95" s="171">
        <v>27</v>
      </c>
      <c r="B95" s="172" t="s">
        <v>185</v>
      </c>
      <c r="C95" s="173" t="s">
        <v>186</v>
      </c>
      <c r="D95" s="174" t="s">
        <v>125</v>
      </c>
      <c r="E95" s="175">
        <v>1</v>
      </c>
      <c r="F95" s="230">
        <v>0</v>
      </c>
      <c r="G95" s="176">
        <f t="shared" si="0"/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 t="shared" si="1"/>
        <v>0</v>
      </c>
      <c r="BB95" s="146">
        <f t="shared" si="2"/>
        <v>0</v>
      </c>
      <c r="BC95" s="146">
        <f t="shared" si="3"/>
        <v>0</v>
      </c>
      <c r="BD95" s="146">
        <f t="shared" si="4"/>
        <v>0</v>
      </c>
      <c r="BE95" s="146">
        <f t="shared" si="5"/>
        <v>0</v>
      </c>
      <c r="CA95" s="177">
        <v>1</v>
      </c>
      <c r="CB95" s="177">
        <v>1</v>
      </c>
      <c r="CZ95" s="146">
        <v>6.615E-2</v>
      </c>
    </row>
    <row r="96" spans="1:104" ht="22.5" x14ac:dyDescent="0.2">
      <c r="A96" s="171">
        <v>28</v>
      </c>
      <c r="B96" s="172" t="s">
        <v>187</v>
      </c>
      <c r="C96" s="173" t="s">
        <v>188</v>
      </c>
      <c r="D96" s="174" t="s">
        <v>125</v>
      </c>
      <c r="E96" s="175">
        <v>2</v>
      </c>
      <c r="F96" s="230">
        <v>0</v>
      </c>
      <c r="G96" s="176">
        <f t="shared" si="0"/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 t="shared" si="1"/>
        <v>0</v>
      </c>
      <c r="BB96" s="146">
        <f t="shared" si="2"/>
        <v>0</v>
      </c>
      <c r="BC96" s="146">
        <f t="shared" si="3"/>
        <v>0</v>
      </c>
      <c r="BD96" s="146">
        <f t="shared" si="4"/>
        <v>0</v>
      </c>
      <c r="BE96" s="146">
        <f t="shared" si="5"/>
        <v>0</v>
      </c>
      <c r="CA96" s="177">
        <v>1</v>
      </c>
      <c r="CB96" s="177">
        <v>1</v>
      </c>
      <c r="CZ96" s="146">
        <v>9.6829999999999999E-2</v>
      </c>
    </row>
    <row r="97" spans="1:104" x14ac:dyDescent="0.2">
      <c r="A97" s="183"/>
      <c r="B97" s="184" t="s">
        <v>76</v>
      </c>
      <c r="C97" s="185" t="str">
        <f>CONCATENATE(B90," ",C90)</f>
        <v>64 Výplně otvorů</v>
      </c>
      <c r="D97" s="186"/>
      <c r="E97" s="187"/>
      <c r="F97" s="232"/>
      <c r="G97" s="189">
        <f>SUM(G90:G96)</f>
        <v>0</v>
      </c>
      <c r="O97" s="170">
        <v>4</v>
      </c>
      <c r="BA97" s="190">
        <f>SUM(BA90:BA96)</f>
        <v>0</v>
      </c>
      <c r="BB97" s="190">
        <f>SUM(BB90:BB96)</f>
        <v>0</v>
      </c>
      <c r="BC97" s="190">
        <f>SUM(BC90:BC96)</f>
        <v>0</v>
      </c>
      <c r="BD97" s="190">
        <f>SUM(BD90:BD96)</f>
        <v>0</v>
      </c>
      <c r="BE97" s="190">
        <f>SUM(BE90:BE96)</f>
        <v>0</v>
      </c>
    </row>
    <row r="98" spans="1:104" x14ac:dyDescent="0.2">
      <c r="A98" s="163" t="s">
        <v>72</v>
      </c>
      <c r="B98" s="164" t="s">
        <v>189</v>
      </c>
      <c r="C98" s="165" t="s">
        <v>190</v>
      </c>
      <c r="D98" s="166"/>
      <c r="E98" s="167"/>
      <c r="F98" s="233"/>
      <c r="G98" s="168"/>
      <c r="H98" s="169"/>
      <c r="I98" s="169"/>
      <c r="O98" s="170">
        <v>1</v>
      </c>
    </row>
    <row r="99" spans="1:104" ht="22.5" x14ac:dyDescent="0.2">
      <c r="A99" s="171">
        <v>29</v>
      </c>
      <c r="B99" s="172" t="s">
        <v>191</v>
      </c>
      <c r="C99" s="173" t="s">
        <v>192</v>
      </c>
      <c r="D99" s="174" t="s">
        <v>117</v>
      </c>
      <c r="E99" s="175">
        <v>172.05</v>
      </c>
      <c r="F99" s="230">
        <v>0</v>
      </c>
      <c r="G99" s="176">
        <f>E99*F99</f>
        <v>0</v>
      </c>
      <c r="O99" s="170">
        <v>2</v>
      </c>
      <c r="AA99" s="146">
        <v>1</v>
      </c>
      <c r="AB99" s="146">
        <v>0</v>
      </c>
      <c r="AC99" s="146">
        <v>0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0</v>
      </c>
      <c r="CZ99" s="146">
        <v>0</v>
      </c>
    </row>
    <row r="100" spans="1:104" x14ac:dyDescent="0.2">
      <c r="A100" s="178"/>
      <c r="B100" s="180"/>
      <c r="C100" s="223" t="s">
        <v>193</v>
      </c>
      <c r="D100" s="224"/>
      <c r="E100" s="181">
        <v>172.05</v>
      </c>
      <c r="F100" s="231"/>
      <c r="G100" s="182"/>
      <c r="M100" s="179" t="s">
        <v>193</v>
      </c>
      <c r="O100" s="170"/>
    </row>
    <row r="101" spans="1:104" x14ac:dyDescent="0.2">
      <c r="A101" s="183"/>
      <c r="B101" s="184" t="s">
        <v>76</v>
      </c>
      <c r="C101" s="185" t="str">
        <f>CONCATENATE(B98," ",C98)</f>
        <v>9 Ostatní konstrukce, bourání</v>
      </c>
      <c r="D101" s="186"/>
      <c r="E101" s="187"/>
      <c r="F101" s="232"/>
      <c r="G101" s="189">
        <f>SUM(G98:G100)</f>
        <v>0</v>
      </c>
      <c r="O101" s="170">
        <v>4</v>
      </c>
      <c r="BA101" s="190">
        <f>SUM(BA98:BA100)</f>
        <v>0</v>
      </c>
      <c r="BB101" s="190">
        <f>SUM(BB98:BB100)</f>
        <v>0</v>
      </c>
      <c r="BC101" s="190">
        <f>SUM(BC98:BC100)</f>
        <v>0</v>
      </c>
      <c r="BD101" s="190">
        <f>SUM(BD98:BD100)</f>
        <v>0</v>
      </c>
      <c r="BE101" s="190">
        <f>SUM(BE98:BE100)</f>
        <v>0</v>
      </c>
    </row>
    <row r="102" spans="1:104" x14ac:dyDescent="0.2">
      <c r="A102" s="163" t="s">
        <v>72</v>
      </c>
      <c r="B102" s="164" t="s">
        <v>194</v>
      </c>
      <c r="C102" s="165" t="s">
        <v>195</v>
      </c>
      <c r="D102" s="166"/>
      <c r="E102" s="167"/>
      <c r="F102" s="233"/>
      <c r="G102" s="168"/>
      <c r="H102" s="169"/>
      <c r="I102" s="169"/>
      <c r="O102" s="170">
        <v>1</v>
      </c>
    </row>
    <row r="103" spans="1:104" x14ac:dyDescent="0.2">
      <c r="A103" s="171">
        <v>30</v>
      </c>
      <c r="B103" s="172" t="s">
        <v>196</v>
      </c>
      <c r="C103" s="173" t="s">
        <v>197</v>
      </c>
      <c r="D103" s="174" t="s">
        <v>117</v>
      </c>
      <c r="E103" s="175">
        <v>50</v>
      </c>
      <c r="F103" s="230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1.2099999999999999E-3</v>
      </c>
    </row>
    <row r="104" spans="1:104" x14ac:dyDescent="0.2">
      <c r="A104" s="183"/>
      <c r="B104" s="184" t="s">
        <v>76</v>
      </c>
      <c r="C104" s="185" t="str">
        <f>CONCATENATE(B102," ",C102)</f>
        <v>94 Lešení a stavební výtahy</v>
      </c>
      <c r="D104" s="186"/>
      <c r="E104" s="187"/>
      <c r="F104" s="232"/>
      <c r="G104" s="189">
        <f>SUM(G102:G103)</f>
        <v>0</v>
      </c>
      <c r="O104" s="170">
        <v>4</v>
      </c>
      <c r="BA104" s="190">
        <f>SUM(BA102:BA103)</f>
        <v>0</v>
      </c>
      <c r="BB104" s="190">
        <f>SUM(BB102:BB103)</f>
        <v>0</v>
      </c>
      <c r="BC104" s="190">
        <f>SUM(BC102:BC103)</f>
        <v>0</v>
      </c>
      <c r="BD104" s="190">
        <f>SUM(BD102:BD103)</f>
        <v>0</v>
      </c>
      <c r="BE104" s="190">
        <f>SUM(BE102:BE103)</f>
        <v>0</v>
      </c>
    </row>
    <row r="105" spans="1:104" x14ac:dyDescent="0.2">
      <c r="A105" s="163" t="s">
        <v>72</v>
      </c>
      <c r="B105" s="164" t="s">
        <v>198</v>
      </c>
      <c r="C105" s="165" t="s">
        <v>199</v>
      </c>
      <c r="D105" s="166"/>
      <c r="E105" s="167"/>
      <c r="F105" s="233"/>
      <c r="G105" s="168"/>
      <c r="H105" s="169"/>
      <c r="I105" s="169"/>
      <c r="O105" s="170">
        <v>1</v>
      </c>
    </row>
    <row r="106" spans="1:104" x14ac:dyDescent="0.2">
      <c r="A106" s="171">
        <v>31</v>
      </c>
      <c r="B106" s="172" t="s">
        <v>200</v>
      </c>
      <c r="C106" s="173" t="s">
        <v>201</v>
      </c>
      <c r="D106" s="174" t="s">
        <v>117</v>
      </c>
      <c r="E106" s="175">
        <v>217.4</v>
      </c>
      <c r="F106" s="230">
        <v>0</v>
      </c>
      <c r="G106" s="176">
        <f>E106*F106</f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1</v>
      </c>
      <c r="CZ106" s="146">
        <v>4.0000000000000003E-5</v>
      </c>
    </row>
    <row r="107" spans="1:104" x14ac:dyDescent="0.2">
      <c r="A107" s="183"/>
      <c r="B107" s="184" t="s">
        <v>76</v>
      </c>
      <c r="C107" s="185" t="str">
        <f>CONCATENATE(B105," ",C105)</f>
        <v>95 Dokončovací konstrukce na pozemních stavbách</v>
      </c>
      <c r="D107" s="186"/>
      <c r="E107" s="187"/>
      <c r="F107" s="232"/>
      <c r="G107" s="189">
        <f>SUM(G105:G106)</f>
        <v>0</v>
      </c>
      <c r="O107" s="170">
        <v>4</v>
      </c>
      <c r="BA107" s="190">
        <f>SUM(BA105:BA106)</f>
        <v>0</v>
      </c>
      <c r="BB107" s="190">
        <f>SUM(BB105:BB106)</f>
        <v>0</v>
      </c>
      <c r="BC107" s="190">
        <f>SUM(BC105:BC106)</f>
        <v>0</v>
      </c>
      <c r="BD107" s="190">
        <f>SUM(BD105:BD106)</f>
        <v>0</v>
      </c>
      <c r="BE107" s="190">
        <f>SUM(BE105:BE106)</f>
        <v>0</v>
      </c>
    </row>
    <row r="108" spans="1:104" x14ac:dyDescent="0.2">
      <c r="A108" s="163" t="s">
        <v>72</v>
      </c>
      <c r="B108" s="164" t="s">
        <v>202</v>
      </c>
      <c r="C108" s="165" t="s">
        <v>203</v>
      </c>
      <c r="D108" s="166"/>
      <c r="E108" s="167"/>
      <c r="F108" s="233"/>
      <c r="G108" s="168"/>
      <c r="H108" s="169"/>
      <c r="I108" s="169"/>
      <c r="O108" s="170">
        <v>1</v>
      </c>
    </row>
    <row r="109" spans="1:104" x14ac:dyDescent="0.2">
      <c r="A109" s="171">
        <v>32</v>
      </c>
      <c r="B109" s="172" t="s">
        <v>204</v>
      </c>
      <c r="C109" s="173" t="s">
        <v>205</v>
      </c>
      <c r="D109" s="174" t="s">
        <v>117</v>
      </c>
      <c r="E109" s="175">
        <v>51.932499999999997</v>
      </c>
      <c r="F109" s="230">
        <v>0</v>
      </c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6.7000000000000002E-4</v>
      </c>
    </row>
    <row r="110" spans="1:104" x14ac:dyDescent="0.2">
      <c r="A110" s="178"/>
      <c r="B110" s="180"/>
      <c r="C110" s="223" t="s">
        <v>206</v>
      </c>
      <c r="D110" s="224"/>
      <c r="E110" s="181">
        <v>51.932499999999997</v>
      </c>
      <c r="F110" s="231"/>
      <c r="G110" s="182"/>
      <c r="M110" s="179" t="s">
        <v>206</v>
      </c>
      <c r="O110" s="170"/>
    </row>
    <row r="111" spans="1:104" x14ac:dyDescent="0.2">
      <c r="A111" s="171">
        <v>33</v>
      </c>
      <c r="B111" s="172" t="s">
        <v>207</v>
      </c>
      <c r="C111" s="173" t="s">
        <v>208</v>
      </c>
      <c r="D111" s="174" t="s">
        <v>117</v>
      </c>
      <c r="E111" s="175">
        <v>41.5</v>
      </c>
      <c r="F111" s="230">
        <v>0</v>
      </c>
      <c r="G111" s="176">
        <f>E111*F111</f>
        <v>0</v>
      </c>
      <c r="O111" s="170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1</v>
      </c>
      <c r="CZ111" s="146">
        <v>6.7000000000000002E-4</v>
      </c>
    </row>
    <row r="112" spans="1:104" x14ac:dyDescent="0.2">
      <c r="A112" s="178"/>
      <c r="B112" s="180"/>
      <c r="C112" s="223" t="s">
        <v>209</v>
      </c>
      <c r="D112" s="224"/>
      <c r="E112" s="181">
        <v>41.5</v>
      </c>
      <c r="F112" s="231"/>
      <c r="G112" s="182"/>
      <c r="M112" s="179" t="s">
        <v>209</v>
      </c>
      <c r="O112" s="170"/>
    </row>
    <row r="113" spans="1:104" x14ac:dyDescent="0.2">
      <c r="A113" s="171">
        <v>34</v>
      </c>
      <c r="B113" s="172" t="s">
        <v>210</v>
      </c>
      <c r="C113" s="173" t="s">
        <v>211</v>
      </c>
      <c r="D113" s="174" t="s">
        <v>117</v>
      </c>
      <c r="E113" s="175">
        <v>11</v>
      </c>
      <c r="F113" s="230">
        <v>0</v>
      </c>
      <c r="G113" s="176">
        <f>E113*F113</f>
        <v>0</v>
      </c>
      <c r="O113" s="170">
        <v>2</v>
      </c>
      <c r="AA113" s="146">
        <v>1</v>
      </c>
      <c r="AB113" s="146">
        <v>1</v>
      </c>
      <c r="AC113" s="146">
        <v>1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1</v>
      </c>
      <c r="CZ113" s="146">
        <v>0</v>
      </c>
    </row>
    <row r="114" spans="1:104" x14ac:dyDescent="0.2">
      <c r="A114" s="178"/>
      <c r="B114" s="180"/>
      <c r="C114" s="223" t="s">
        <v>212</v>
      </c>
      <c r="D114" s="224"/>
      <c r="E114" s="181">
        <v>11</v>
      </c>
      <c r="F114" s="231"/>
      <c r="G114" s="182"/>
      <c r="M114" s="179" t="s">
        <v>212</v>
      </c>
      <c r="O114" s="170"/>
    </row>
    <row r="115" spans="1:104" ht="22.5" x14ac:dyDescent="0.2">
      <c r="A115" s="171">
        <v>35</v>
      </c>
      <c r="B115" s="172" t="s">
        <v>213</v>
      </c>
      <c r="C115" s="173" t="s">
        <v>214</v>
      </c>
      <c r="D115" s="174" t="s">
        <v>87</v>
      </c>
      <c r="E115" s="175">
        <v>4.3099999999999996</v>
      </c>
      <c r="F115" s="230">
        <v>0</v>
      </c>
      <c r="G115" s="176">
        <f>E115*F115</f>
        <v>0</v>
      </c>
      <c r="O115" s="170">
        <v>2</v>
      </c>
      <c r="AA115" s="146">
        <v>1</v>
      </c>
      <c r="AB115" s="146">
        <v>1</v>
      </c>
      <c r="AC115" s="146">
        <v>1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1</v>
      </c>
      <c r="CZ115" s="146">
        <v>0</v>
      </c>
    </row>
    <row r="116" spans="1:104" x14ac:dyDescent="0.2">
      <c r="A116" s="178"/>
      <c r="B116" s="180"/>
      <c r="C116" s="223" t="s">
        <v>215</v>
      </c>
      <c r="D116" s="224"/>
      <c r="E116" s="181">
        <v>1.45</v>
      </c>
      <c r="F116" s="231"/>
      <c r="G116" s="182"/>
      <c r="M116" s="179" t="s">
        <v>215</v>
      </c>
      <c r="O116" s="170"/>
    </row>
    <row r="117" spans="1:104" x14ac:dyDescent="0.2">
      <c r="A117" s="178"/>
      <c r="B117" s="180"/>
      <c r="C117" s="223" t="s">
        <v>216</v>
      </c>
      <c r="D117" s="224"/>
      <c r="E117" s="181">
        <v>1.4</v>
      </c>
      <c r="F117" s="231"/>
      <c r="G117" s="182"/>
      <c r="M117" s="179" t="s">
        <v>216</v>
      </c>
      <c r="O117" s="170"/>
    </row>
    <row r="118" spans="1:104" x14ac:dyDescent="0.2">
      <c r="A118" s="178"/>
      <c r="B118" s="180"/>
      <c r="C118" s="223" t="s">
        <v>217</v>
      </c>
      <c r="D118" s="224"/>
      <c r="E118" s="181">
        <v>1.4</v>
      </c>
      <c r="F118" s="231"/>
      <c r="G118" s="182"/>
      <c r="M118" s="179" t="s">
        <v>217</v>
      </c>
      <c r="O118" s="170"/>
    </row>
    <row r="119" spans="1:104" x14ac:dyDescent="0.2">
      <c r="A119" s="178"/>
      <c r="B119" s="180"/>
      <c r="C119" s="223" t="s">
        <v>218</v>
      </c>
      <c r="D119" s="224"/>
      <c r="E119" s="181">
        <v>0.06</v>
      </c>
      <c r="F119" s="231"/>
      <c r="G119" s="182"/>
      <c r="M119" s="179" t="s">
        <v>218</v>
      </c>
      <c r="O119" s="170"/>
    </row>
    <row r="120" spans="1:104" x14ac:dyDescent="0.2">
      <c r="A120" s="171">
        <v>36</v>
      </c>
      <c r="B120" s="172" t="s">
        <v>219</v>
      </c>
      <c r="C120" s="173" t="s">
        <v>220</v>
      </c>
      <c r="D120" s="174" t="s">
        <v>125</v>
      </c>
      <c r="E120" s="175">
        <v>19</v>
      </c>
      <c r="F120" s="230">
        <v>0</v>
      </c>
      <c r="G120" s="176">
        <f>E120*F120</f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1</v>
      </c>
      <c r="CZ120" s="146">
        <v>0</v>
      </c>
    </row>
    <row r="121" spans="1:104" x14ac:dyDescent="0.2">
      <c r="A121" s="178"/>
      <c r="B121" s="180"/>
      <c r="C121" s="223" t="s">
        <v>221</v>
      </c>
      <c r="D121" s="224"/>
      <c r="E121" s="181">
        <v>19</v>
      </c>
      <c r="F121" s="231"/>
      <c r="G121" s="182"/>
      <c r="M121" s="179">
        <v>19</v>
      </c>
      <c r="O121" s="170"/>
    </row>
    <row r="122" spans="1:104" x14ac:dyDescent="0.2">
      <c r="A122" s="171">
        <v>37</v>
      </c>
      <c r="B122" s="172" t="s">
        <v>222</v>
      </c>
      <c r="C122" s="173" t="s">
        <v>223</v>
      </c>
      <c r="D122" s="174" t="s">
        <v>125</v>
      </c>
      <c r="E122" s="175">
        <v>3</v>
      </c>
      <c r="F122" s="230">
        <v>0</v>
      </c>
      <c r="G122" s="176">
        <f>E122*F122</f>
        <v>0</v>
      </c>
      <c r="O122" s="170">
        <v>2</v>
      </c>
      <c r="AA122" s="146">
        <v>1</v>
      </c>
      <c r="AB122" s="146">
        <v>1</v>
      </c>
      <c r="AC122" s="146">
        <v>1</v>
      </c>
      <c r="AZ122" s="146">
        <v>1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1</v>
      </c>
      <c r="CZ122" s="146">
        <v>0</v>
      </c>
    </row>
    <row r="123" spans="1:104" x14ac:dyDescent="0.2">
      <c r="A123" s="178"/>
      <c r="B123" s="180"/>
      <c r="C123" s="223" t="s">
        <v>113</v>
      </c>
      <c r="D123" s="224"/>
      <c r="E123" s="181">
        <v>3</v>
      </c>
      <c r="F123" s="231"/>
      <c r="G123" s="182"/>
      <c r="M123" s="179">
        <v>3</v>
      </c>
      <c r="O123" s="170"/>
    </row>
    <row r="124" spans="1:104" x14ac:dyDescent="0.2">
      <c r="A124" s="171">
        <v>38</v>
      </c>
      <c r="B124" s="172" t="s">
        <v>224</v>
      </c>
      <c r="C124" s="173" t="s">
        <v>225</v>
      </c>
      <c r="D124" s="174" t="s">
        <v>125</v>
      </c>
      <c r="E124" s="175">
        <v>1</v>
      </c>
      <c r="F124" s="230">
        <v>0</v>
      </c>
      <c r="G124" s="176">
        <f>E124*F124</f>
        <v>0</v>
      </c>
      <c r="O124" s="170">
        <v>2</v>
      </c>
      <c r="AA124" s="146">
        <v>1</v>
      </c>
      <c r="AB124" s="146">
        <v>1</v>
      </c>
      <c r="AC124" s="146">
        <v>1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1</v>
      </c>
      <c r="CZ124" s="146">
        <v>0</v>
      </c>
    </row>
    <row r="125" spans="1:104" x14ac:dyDescent="0.2">
      <c r="A125" s="178"/>
      <c r="B125" s="180"/>
      <c r="C125" s="223" t="s">
        <v>73</v>
      </c>
      <c r="D125" s="224"/>
      <c r="E125" s="181">
        <v>1</v>
      </c>
      <c r="F125" s="231"/>
      <c r="G125" s="182"/>
      <c r="M125" s="179">
        <v>1</v>
      </c>
      <c r="O125" s="170"/>
    </row>
    <row r="126" spans="1:104" x14ac:dyDescent="0.2">
      <c r="A126" s="171">
        <v>39</v>
      </c>
      <c r="B126" s="172" t="s">
        <v>226</v>
      </c>
      <c r="C126" s="173" t="s">
        <v>227</v>
      </c>
      <c r="D126" s="174" t="s">
        <v>117</v>
      </c>
      <c r="E126" s="175">
        <v>1.44</v>
      </c>
      <c r="F126" s="230">
        <v>0</v>
      </c>
      <c r="G126" s="176">
        <f>E126*F126</f>
        <v>0</v>
      </c>
      <c r="O126" s="170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1</v>
      </c>
      <c r="CB126" s="177">
        <v>1</v>
      </c>
      <c r="CZ126" s="146">
        <v>3.0400000000000002E-3</v>
      </c>
    </row>
    <row r="127" spans="1:104" x14ac:dyDescent="0.2">
      <c r="A127" s="178"/>
      <c r="B127" s="180"/>
      <c r="C127" s="223" t="s">
        <v>228</v>
      </c>
      <c r="D127" s="224"/>
      <c r="E127" s="181">
        <v>1.44</v>
      </c>
      <c r="F127" s="231"/>
      <c r="G127" s="182"/>
      <c r="M127" s="179" t="s">
        <v>228</v>
      </c>
      <c r="O127" s="170"/>
    </row>
    <row r="128" spans="1:104" x14ac:dyDescent="0.2">
      <c r="A128" s="171">
        <v>40</v>
      </c>
      <c r="B128" s="172" t="s">
        <v>229</v>
      </c>
      <c r="C128" s="173" t="s">
        <v>230</v>
      </c>
      <c r="D128" s="174" t="s">
        <v>117</v>
      </c>
      <c r="E128" s="175">
        <v>27.6</v>
      </c>
      <c r="F128" s="230">
        <v>0</v>
      </c>
      <c r="G128" s="176">
        <f>E128*F128</f>
        <v>0</v>
      </c>
      <c r="O128" s="170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1</v>
      </c>
      <c r="CZ128" s="146">
        <v>1.17E-3</v>
      </c>
    </row>
    <row r="129" spans="1:104" x14ac:dyDescent="0.2">
      <c r="A129" s="178"/>
      <c r="B129" s="180"/>
      <c r="C129" s="223" t="s">
        <v>231</v>
      </c>
      <c r="D129" s="224"/>
      <c r="E129" s="181">
        <v>27.6</v>
      </c>
      <c r="F129" s="231"/>
      <c r="G129" s="182"/>
      <c r="M129" s="179" t="s">
        <v>231</v>
      </c>
      <c r="O129" s="170"/>
    </row>
    <row r="130" spans="1:104" x14ac:dyDescent="0.2">
      <c r="A130" s="171">
        <v>41</v>
      </c>
      <c r="B130" s="172" t="s">
        <v>232</v>
      </c>
      <c r="C130" s="173" t="s">
        <v>233</v>
      </c>
      <c r="D130" s="174" t="s">
        <v>117</v>
      </c>
      <c r="E130" s="175">
        <v>14.78</v>
      </c>
      <c r="F130" s="230">
        <v>0</v>
      </c>
      <c r="G130" s="176">
        <f>E130*F130</f>
        <v>0</v>
      </c>
      <c r="O130" s="170">
        <v>2</v>
      </c>
      <c r="AA130" s="146">
        <v>1</v>
      </c>
      <c r="AB130" s="146">
        <v>1</v>
      </c>
      <c r="AC130" s="146">
        <v>1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1</v>
      </c>
      <c r="CZ130" s="146">
        <v>1E-3</v>
      </c>
    </row>
    <row r="131" spans="1:104" x14ac:dyDescent="0.2">
      <c r="A131" s="178"/>
      <c r="B131" s="180"/>
      <c r="C131" s="223" t="s">
        <v>234</v>
      </c>
      <c r="D131" s="224"/>
      <c r="E131" s="181">
        <v>14.78</v>
      </c>
      <c r="F131" s="231"/>
      <c r="G131" s="182"/>
      <c r="M131" s="179" t="s">
        <v>234</v>
      </c>
      <c r="O131" s="170"/>
    </row>
    <row r="132" spans="1:104" x14ac:dyDescent="0.2">
      <c r="A132" s="171">
        <v>42</v>
      </c>
      <c r="B132" s="172" t="s">
        <v>235</v>
      </c>
      <c r="C132" s="173" t="s">
        <v>236</v>
      </c>
      <c r="D132" s="174" t="s">
        <v>117</v>
      </c>
      <c r="E132" s="175">
        <v>43.82</v>
      </c>
      <c r="F132" s="230">
        <v>0</v>
      </c>
      <c r="G132" s="176">
        <f>E132*F132</f>
        <v>0</v>
      </c>
      <c r="O132" s="170">
        <v>2</v>
      </c>
      <c r="AA132" s="146">
        <v>12</v>
      </c>
      <c r="AB132" s="146">
        <v>0</v>
      </c>
      <c r="AC132" s="146">
        <v>16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12</v>
      </c>
      <c r="CB132" s="177">
        <v>0</v>
      </c>
      <c r="CZ132" s="146">
        <v>0</v>
      </c>
    </row>
    <row r="133" spans="1:104" x14ac:dyDescent="0.2">
      <c r="A133" s="178"/>
      <c r="B133" s="180"/>
      <c r="C133" s="223" t="s">
        <v>234</v>
      </c>
      <c r="D133" s="224"/>
      <c r="E133" s="181">
        <v>14.78</v>
      </c>
      <c r="F133" s="231"/>
      <c r="G133" s="182"/>
      <c r="M133" s="179" t="s">
        <v>234</v>
      </c>
      <c r="O133" s="170"/>
    </row>
    <row r="134" spans="1:104" x14ac:dyDescent="0.2">
      <c r="A134" s="178"/>
      <c r="B134" s="180"/>
      <c r="C134" s="223" t="s">
        <v>231</v>
      </c>
      <c r="D134" s="224"/>
      <c r="E134" s="181">
        <v>27.6</v>
      </c>
      <c r="F134" s="231"/>
      <c r="G134" s="182"/>
      <c r="M134" s="179" t="s">
        <v>231</v>
      </c>
      <c r="O134" s="170"/>
    </row>
    <row r="135" spans="1:104" x14ac:dyDescent="0.2">
      <c r="A135" s="178"/>
      <c r="B135" s="180"/>
      <c r="C135" s="223" t="s">
        <v>228</v>
      </c>
      <c r="D135" s="224"/>
      <c r="E135" s="181">
        <v>1.44</v>
      </c>
      <c r="F135" s="231"/>
      <c r="G135" s="182"/>
      <c r="M135" s="179" t="s">
        <v>228</v>
      </c>
      <c r="O135" s="170"/>
    </row>
    <row r="136" spans="1:104" x14ac:dyDescent="0.2">
      <c r="A136" s="183"/>
      <c r="B136" s="184" t="s">
        <v>76</v>
      </c>
      <c r="C136" s="185" t="str">
        <f>CONCATENATE(B108," ",C108)</f>
        <v>96 Bourání konstrukcí</v>
      </c>
      <c r="D136" s="186"/>
      <c r="E136" s="187"/>
      <c r="F136" s="232"/>
      <c r="G136" s="189">
        <f>SUM(G108:G135)</f>
        <v>0</v>
      </c>
      <c r="O136" s="170">
        <v>4</v>
      </c>
      <c r="BA136" s="190">
        <f>SUM(BA108:BA135)</f>
        <v>0</v>
      </c>
      <c r="BB136" s="190">
        <f>SUM(BB108:BB135)</f>
        <v>0</v>
      </c>
      <c r="BC136" s="190">
        <f>SUM(BC108:BC135)</f>
        <v>0</v>
      </c>
      <c r="BD136" s="190">
        <f>SUM(BD108:BD135)</f>
        <v>0</v>
      </c>
      <c r="BE136" s="190">
        <f>SUM(BE108:BE135)</f>
        <v>0</v>
      </c>
    </row>
    <row r="137" spans="1:104" x14ac:dyDescent="0.2">
      <c r="A137" s="163" t="s">
        <v>72</v>
      </c>
      <c r="B137" s="164" t="s">
        <v>237</v>
      </c>
      <c r="C137" s="165" t="s">
        <v>238</v>
      </c>
      <c r="D137" s="166"/>
      <c r="E137" s="167"/>
      <c r="F137" s="233"/>
      <c r="G137" s="168"/>
      <c r="H137" s="169"/>
      <c r="I137" s="169"/>
      <c r="O137" s="170">
        <v>1</v>
      </c>
    </row>
    <row r="138" spans="1:104" x14ac:dyDescent="0.2">
      <c r="A138" s="171">
        <v>43</v>
      </c>
      <c r="B138" s="172" t="s">
        <v>239</v>
      </c>
      <c r="C138" s="173" t="s">
        <v>240</v>
      </c>
      <c r="D138" s="174" t="s">
        <v>125</v>
      </c>
      <c r="E138" s="175">
        <v>8</v>
      </c>
      <c r="F138" s="230">
        <v>0</v>
      </c>
      <c r="G138" s="176">
        <f>E138*F138</f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1</v>
      </c>
      <c r="CZ138" s="146">
        <v>1.33E-3</v>
      </c>
    </row>
    <row r="139" spans="1:104" x14ac:dyDescent="0.2">
      <c r="A139" s="171">
        <v>44</v>
      </c>
      <c r="B139" s="172" t="s">
        <v>241</v>
      </c>
      <c r="C139" s="173" t="s">
        <v>242</v>
      </c>
      <c r="D139" s="174" t="s">
        <v>87</v>
      </c>
      <c r="E139" s="175">
        <v>5.3999999999999999E-2</v>
      </c>
      <c r="F139" s="230">
        <v>0</v>
      </c>
      <c r="G139" s="176">
        <f>E139*F139</f>
        <v>0</v>
      </c>
      <c r="O139" s="170">
        <v>2</v>
      </c>
      <c r="AA139" s="146">
        <v>1</v>
      </c>
      <c r="AB139" s="146">
        <v>1</v>
      </c>
      <c r="AC139" s="146">
        <v>1</v>
      </c>
      <c r="AZ139" s="146">
        <v>1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1</v>
      </c>
      <c r="CZ139" s="146">
        <v>0</v>
      </c>
    </row>
    <row r="140" spans="1:104" x14ac:dyDescent="0.2">
      <c r="A140" s="178"/>
      <c r="B140" s="180"/>
      <c r="C140" s="223" t="s">
        <v>243</v>
      </c>
      <c r="D140" s="224"/>
      <c r="E140" s="181">
        <v>5.3999999999999999E-2</v>
      </c>
      <c r="F140" s="231"/>
      <c r="G140" s="182"/>
      <c r="M140" s="179" t="s">
        <v>243</v>
      </c>
      <c r="O140" s="170"/>
    </row>
    <row r="141" spans="1:104" x14ac:dyDescent="0.2">
      <c r="A141" s="183"/>
      <c r="B141" s="184" t="s">
        <v>76</v>
      </c>
      <c r="C141" s="185" t="str">
        <f>CONCATENATE(B137," ",C137)</f>
        <v>97 Prorážení otvorů</v>
      </c>
      <c r="D141" s="186"/>
      <c r="E141" s="187"/>
      <c r="F141" s="232"/>
      <c r="G141" s="189">
        <f>SUM(G137:G140)</f>
        <v>0</v>
      </c>
      <c r="O141" s="170">
        <v>4</v>
      </c>
      <c r="BA141" s="190">
        <f>SUM(BA137:BA140)</f>
        <v>0</v>
      </c>
      <c r="BB141" s="190">
        <f>SUM(BB137:BB140)</f>
        <v>0</v>
      </c>
      <c r="BC141" s="190">
        <f>SUM(BC137:BC140)</f>
        <v>0</v>
      </c>
      <c r="BD141" s="190">
        <f>SUM(BD137:BD140)</f>
        <v>0</v>
      </c>
      <c r="BE141" s="190">
        <f>SUM(BE137:BE140)</f>
        <v>0</v>
      </c>
    </row>
    <row r="142" spans="1:104" x14ac:dyDescent="0.2">
      <c r="A142" s="163" t="s">
        <v>72</v>
      </c>
      <c r="B142" s="164" t="s">
        <v>244</v>
      </c>
      <c r="C142" s="165" t="s">
        <v>245</v>
      </c>
      <c r="D142" s="166"/>
      <c r="E142" s="167"/>
      <c r="F142" s="233"/>
      <c r="G142" s="168"/>
      <c r="H142" s="169"/>
      <c r="I142" s="169"/>
      <c r="O142" s="170">
        <v>1</v>
      </c>
    </row>
    <row r="143" spans="1:104" x14ac:dyDescent="0.2">
      <c r="A143" s="171">
        <v>45</v>
      </c>
      <c r="B143" s="172" t="s">
        <v>246</v>
      </c>
      <c r="C143" s="173" t="s">
        <v>247</v>
      </c>
      <c r="D143" s="174" t="s">
        <v>112</v>
      </c>
      <c r="E143" s="175">
        <v>47.222038108</v>
      </c>
      <c r="F143" s="230">
        <v>0</v>
      </c>
      <c r="G143" s="176">
        <f>E143*F143</f>
        <v>0</v>
      </c>
      <c r="O143" s="170">
        <v>2</v>
      </c>
      <c r="AA143" s="146">
        <v>7</v>
      </c>
      <c r="AB143" s="146">
        <v>1</v>
      </c>
      <c r="AC143" s="146">
        <v>2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7</v>
      </c>
      <c r="CB143" s="177">
        <v>1</v>
      </c>
      <c r="CZ143" s="146">
        <v>0</v>
      </c>
    </row>
    <row r="144" spans="1:104" x14ac:dyDescent="0.2">
      <c r="A144" s="183"/>
      <c r="B144" s="184" t="s">
        <v>76</v>
      </c>
      <c r="C144" s="185" t="str">
        <f>CONCATENATE(B142," ",C142)</f>
        <v>99 Staveništní přesun hmot</v>
      </c>
      <c r="D144" s="186"/>
      <c r="E144" s="187"/>
      <c r="F144" s="232"/>
      <c r="G144" s="189">
        <f>SUM(G142:G143)</f>
        <v>0</v>
      </c>
      <c r="O144" s="170">
        <v>4</v>
      </c>
      <c r="BA144" s="190">
        <f>SUM(BA142:BA143)</f>
        <v>0</v>
      </c>
      <c r="BB144" s="190">
        <f>SUM(BB142:BB143)</f>
        <v>0</v>
      </c>
      <c r="BC144" s="190">
        <f>SUM(BC142:BC143)</f>
        <v>0</v>
      </c>
      <c r="BD144" s="190">
        <f>SUM(BD142:BD143)</f>
        <v>0</v>
      </c>
      <c r="BE144" s="190">
        <f>SUM(BE142:BE143)</f>
        <v>0</v>
      </c>
    </row>
    <row r="145" spans="1:104" x14ac:dyDescent="0.2">
      <c r="A145" s="163" t="s">
        <v>72</v>
      </c>
      <c r="B145" s="164" t="s">
        <v>248</v>
      </c>
      <c r="C145" s="165" t="s">
        <v>249</v>
      </c>
      <c r="D145" s="166"/>
      <c r="E145" s="167"/>
      <c r="F145" s="233"/>
      <c r="G145" s="168"/>
      <c r="H145" s="169"/>
      <c r="I145" s="169"/>
      <c r="O145" s="170">
        <v>1</v>
      </c>
    </row>
    <row r="146" spans="1:104" ht="22.5" x14ac:dyDescent="0.2">
      <c r="A146" s="171">
        <v>46</v>
      </c>
      <c r="B146" s="172" t="s">
        <v>250</v>
      </c>
      <c r="C146" s="173" t="s">
        <v>251</v>
      </c>
      <c r="D146" s="174" t="s">
        <v>117</v>
      </c>
      <c r="E146" s="175">
        <v>42.5</v>
      </c>
      <c r="F146" s="230">
        <v>0</v>
      </c>
      <c r="G146" s="176">
        <f>E146*F146</f>
        <v>0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7</v>
      </c>
      <c r="CZ146" s="146">
        <v>1.99999999999978E-4</v>
      </c>
    </row>
    <row r="147" spans="1:104" x14ac:dyDescent="0.2">
      <c r="A147" s="178"/>
      <c r="B147" s="180"/>
      <c r="C147" s="223" t="s">
        <v>252</v>
      </c>
      <c r="D147" s="224"/>
      <c r="E147" s="181">
        <v>14.5</v>
      </c>
      <c r="F147" s="231"/>
      <c r="G147" s="182"/>
      <c r="M147" s="179" t="s">
        <v>252</v>
      </c>
      <c r="O147" s="170"/>
    </row>
    <row r="148" spans="1:104" x14ac:dyDescent="0.2">
      <c r="A148" s="178"/>
      <c r="B148" s="180"/>
      <c r="C148" s="223" t="s">
        <v>253</v>
      </c>
      <c r="D148" s="224"/>
      <c r="E148" s="181">
        <v>14</v>
      </c>
      <c r="F148" s="231"/>
      <c r="G148" s="182"/>
      <c r="M148" s="179" t="s">
        <v>253</v>
      </c>
      <c r="O148" s="170"/>
    </row>
    <row r="149" spans="1:104" x14ac:dyDescent="0.2">
      <c r="A149" s="178"/>
      <c r="B149" s="180"/>
      <c r="C149" s="223" t="s">
        <v>254</v>
      </c>
      <c r="D149" s="224"/>
      <c r="E149" s="181">
        <v>14</v>
      </c>
      <c r="F149" s="231"/>
      <c r="G149" s="182"/>
      <c r="M149" s="179" t="s">
        <v>254</v>
      </c>
      <c r="O149" s="170"/>
    </row>
    <row r="150" spans="1:104" ht="22.5" x14ac:dyDescent="0.2">
      <c r="A150" s="171">
        <v>47</v>
      </c>
      <c r="B150" s="172" t="s">
        <v>255</v>
      </c>
      <c r="C150" s="173" t="s">
        <v>256</v>
      </c>
      <c r="D150" s="174" t="s">
        <v>117</v>
      </c>
      <c r="E150" s="175">
        <v>46.75</v>
      </c>
      <c r="F150" s="230">
        <v>0</v>
      </c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6.7299999999974602E-3</v>
      </c>
    </row>
    <row r="151" spans="1:104" x14ac:dyDescent="0.2">
      <c r="A151" s="178"/>
      <c r="B151" s="180"/>
      <c r="C151" s="223" t="s">
        <v>257</v>
      </c>
      <c r="D151" s="224"/>
      <c r="E151" s="181">
        <v>15.95</v>
      </c>
      <c r="F151" s="231"/>
      <c r="G151" s="182"/>
      <c r="M151" s="179" t="s">
        <v>257</v>
      </c>
      <c r="O151" s="170"/>
    </row>
    <row r="152" spans="1:104" x14ac:dyDescent="0.2">
      <c r="A152" s="178"/>
      <c r="B152" s="180"/>
      <c r="C152" s="223" t="s">
        <v>258</v>
      </c>
      <c r="D152" s="224"/>
      <c r="E152" s="181">
        <v>15.4</v>
      </c>
      <c r="F152" s="231"/>
      <c r="G152" s="182"/>
      <c r="M152" s="179" t="s">
        <v>258</v>
      </c>
      <c r="O152" s="170"/>
    </row>
    <row r="153" spans="1:104" x14ac:dyDescent="0.2">
      <c r="A153" s="178"/>
      <c r="B153" s="180"/>
      <c r="C153" s="223" t="s">
        <v>259</v>
      </c>
      <c r="D153" s="224"/>
      <c r="E153" s="181">
        <v>15.4</v>
      </c>
      <c r="F153" s="231"/>
      <c r="G153" s="182"/>
      <c r="M153" s="179" t="s">
        <v>259</v>
      </c>
      <c r="O153" s="170"/>
    </row>
    <row r="154" spans="1:104" ht="22.5" x14ac:dyDescent="0.2">
      <c r="A154" s="171">
        <v>48</v>
      </c>
      <c r="B154" s="172" t="s">
        <v>260</v>
      </c>
      <c r="C154" s="173" t="s">
        <v>261</v>
      </c>
      <c r="D154" s="174" t="s">
        <v>117</v>
      </c>
      <c r="E154" s="175">
        <v>92.65</v>
      </c>
      <c r="F154" s="230">
        <v>0</v>
      </c>
      <c r="G154" s="176">
        <f>E154*F154</f>
        <v>0</v>
      </c>
      <c r="O154" s="170">
        <v>2</v>
      </c>
      <c r="AA154" s="146">
        <v>1</v>
      </c>
      <c r="AB154" s="146">
        <v>7</v>
      </c>
      <c r="AC154" s="146">
        <v>7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1</v>
      </c>
      <c r="CB154" s="177">
        <v>7</v>
      </c>
      <c r="CZ154" s="146">
        <v>0</v>
      </c>
    </row>
    <row r="155" spans="1:104" x14ac:dyDescent="0.2">
      <c r="A155" s="178"/>
      <c r="B155" s="180"/>
      <c r="C155" s="223" t="s">
        <v>262</v>
      </c>
      <c r="D155" s="224"/>
      <c r="E155" s="181">
        <v>4</v>
      </c>
      <c r="F155" s="231"/>
      <c r="G155" s="182"/>
      <c r="M155" s="179" t="s">
        <v>262</v>
      </c>
      <c r="O155" s="170"/>
    </row>
    <row r="156" spans="1:104" ht="33.75" x14ac:dyDescent="0.2">
      <c r="A156" s="178"/>
      <c r="B156" s="180"/>
      <c r="C156" s="223" t="s">
        <v>263</v>
      </c>
      <c r="D156" s="224"/>
      <c r="E156" s="181">
        <v>88.65</v>
      </c>
      <c r="F156" s="231"/>
      <c r="G156" s="182"/>
      <c r="M156" s="179" t="s">
        <v>263</v>
      </c>
      <c r="O156" s="170"/>
    </row>
    <row r="157" spans="1:104" x14ac:dyDescent="0.2">
      <c r="A157" s="171">
        <v>49</v>
      </c>
      <c r="B157" s="172" t="s">
        <v>264</v>
      </c>
      <c r="C157" s="173" t="s">
        <v>265</v>
      </c>
      <c r="D157" s="174" t="s">
        <v>61</v>
      </c>
      <c r="E157" s="175"/>
      <c r="F157" s="230">
        <v>0</v>
      </c>
      <c r="G157" s="176">
        <f>E157*F157</f>
        <v>0</v>
      </c>
      <c r="O157" s="170">
        <v>2</v>
      </c>
      <c r="AA157" s="146">
        <v>7</v>
      </c>
      <c r="AB157" s="146">
        <v>1002</v>
      </c>
      <c r="AC157" s="146">
        <v>5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7</v>
      </c>
      <c r="CB157" s="177">
        <v>1002</v>
      </c>
      <c r="CZ157" s="146">
        <v>0</v>
      </c>
    </row>
    <row r="158" spans="1:104" x14ac:dyDescent="0.2">
      <c r="A158" s="183"/>
      <c r="B158" s="184" t="s">
        <v>76</v>
      </c>
      <c r="C158" s="185" t="str">
        <f>CONCATENATE(B145," ",C145)</f>
        <v>711 Izolace proti vodě</v>
      </c>
      <c r="D158" s="186"/>
      <c r="E158" s="187"/>
      <c r="F158" s="232"/>
      <c r="G158" s="189">
        <f>SUM(G145:G157)</f>
        <v>0</v>
      </c>
      <c r="O158" s="170">
        <v>4</v>
      </c>
      <c r="BA158" s="190">
        <f>SUM(BA145:BA157)</f>
        <v>0</v>
      </c>
      <c r="BB158" s="190">
        <f>SUM(BB145:BB157)</f>
        <v>0</v>
      </c>
      <c r="BC158" s="190">
        <f>SUM(BC145:BC157)</f>
        <v>0</v>
      </c>
      <c r="BD158" s="190">
        <f>SUM(BD145:BD157)</f>
        <v>0</v>
      </c>
      <c r="BE158" s="190">
        <f>SUM(BE145:BE157)</f>
        <v>0</v>
      </c>
    </row>
    <row r="159" spans="1:104" x14ac:dyDescent="0.2">
      <c r="A159" s="163" t="s">
        <v>72</v>
      </c>
      <c r="B159" s="164" t="s">
        <v>266</v>
      </c>
      <c r="C159" s="165" t="s">
        <v>267</v>
      </c>
      <c r="D159" s="166"/>
      <c r="E159" s="167"/>
      <c r="F159" s="233"/>
      <c r="G159" s="168"/>
      <c r="H159" s="169"/>
      <c r="I159" s="169"/>
      <c r="O159" s="170">
        <v>1</v>
      </c>
    </row>
    <row r="160" spans="1:104" x14ac:dyDescent="0.2">
      <c r="A160" s="171">
        <v>50</v>
      </c>
      <c r="B160" s="172" t="s">
        <v>268</v>
      </c>
      <c r="C160" s="173" t="s">
        <v>269</v>
      </c>
      <c r="D160" s="174" t="s">
        <v>117</v>
      </c>
      <c r="E160" s="175">
        <v>17.234999999999999</v>
      </c>
      <c r="F160" s="230">
        <v>0</v>
      </c>
      <c r="G160" s="176">
        <f>E160*F160</f>
        <v>0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</v>
      </c>
      <c r="CB160" s="177">
        <v>7</v>
      </c>
      <c r="CZ160" s="146">
        <v>0</v>
      </c>
    </row>
    <row r="161" spans="1:104" x14ac:dyDescent="0.2">
      <c r="A161" s="178"/>
      <c r="B161" s="180"/>
      <c r="C161" s="223" t="s">
        <v>270</v>
      </c>
      <c r="D161" s="224"/>
      <c r="E161" s="181">
        <v>17.234999999999999</v>
      </c>
      <c r="F161" s="231"/>
      <c r="G161" s="182"/>
      <c r="M161" s="179" t="s">
        <v>270</v>
      </c>
      <c r="O161" s="170"/>
    </row>
    <row r="162" spans="1:104" ht="22.5" x14ac:dyDescent="0.2">
      <c r="A162" s="171">
        <v>51</v>
      </c>
      <c r="B162" s="172" t="s">
        <v>271</v>
      </c>
      <c r="C162" s="173" t="s">
        <v>272</v>
      </c>
      <c r="D162" s="174" t="s">
        <v>117</v>
      </c>
      <c r="E162" s="175">
        <v>356.70249999999999</v>
      </c>
      <c r="F162" s="230">
        <v>0</v>
      </c>
      <c r="G162" s="176">
        <f>E162*F162</f>
        <v>0</v>
      </c>
      <c r="O162" s="170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7</v>
      </c>
      <c r="CZ162" s="146">
        <v>0</v>
      </c>
    </row>
    <row r="163" spans="1:104" x14ac:dyDescent="0.2">
      <c r="A163" s="178"/>
      <c r="B163" s="180"/>
      <c r="C163" s="223" t="s">
        <v>273</v>
      </c>
      <c r="D163" s="224"/>
      <c r="E163" s="181">
        <v>356.70249999999999</v>
      </c>
      <c r="F163" s="231"/>
      <c r="G163" s="182"/>
      <c r="M163" s="179" t="s">
        <v>273</v>
      </c>
      <c r="O163" s="170"/>
    </row>
    <row r="164" spans="1:104" ht="22.5" x14ac:dyDescent="0.2">
      <c r="A164" s="171">
        <v>52</v>
      </c>
      <c r="B164" s="172" t="s">
        <v>274</v>
      </c>
      <c r="C164" s="173" t="s">
        <v>275</v>
      </c>
      <c r="D164" s="174" t="s">
        <v>117</v>
      </c>
      <c r="E164" s="175">
        <v>356.70249999999999</v>
      </c>
      <c r="F164" s="230">
        <v>0</v>
      </c>
      <c r="G164" s="176">
        <f>E164*F164</f>
        <v>0</v>
      </c>
      <c r="O164" s="170">
        <v>2</v>
      </c>
      <c r="AA164" s="146">
        <v>1</v>
      </c>
      <c r="AB164" s="146">
        <v>7</v>
      </c>
      <c r="AC164" s="146">
        <v>7</v>
      </c>
      <c r="AZ164" s="146">
        <v>2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77">
        <v>1</v>
      </c>
      <c r="CB164" s="177">
        <v>7</v>
      </c>
      <c r="CZ164" s="146">
        <v>0</v>
      </c>
    </row>
    <row r="165" spans="1:104" x14ac:dyDescent="0.2">
      <c r="A165" s="178"/>
      <c r="B165" s="180"/>
      <c r="C165" s="223" t="s">
        <v>273</v>
      </c>
      <c r="D165" s="224"/>
      <c r="E165" s="181">
        <v>356.70249999999999</v>
      </c>
      <c r="F165" s="231"/>
      <c r="G165" s="182"/>
      <c r="M165" s="179" t="s">
        <v>273</v>
      </c>
      <c r="O165" s="170"/>
    </row>
    <row r="166" spans="1:104" x14ac:dyDescent="0.2">
      <c r="A166" s="171">
        <v>53</v>
      </c>
      <c r="B166" s="172" t="s">
        <v>276</v>
      </c>
      <c r="C166" s="173" t="s">
        <v>277</v>
      </c>
      <c r="D166" s="174" t="s">
        <v>117</v>
      </c>
      <c r="E166" s="175">
        <v>466.6671</v>
      </c>
      <c r="F166" s="230">
        <v>0</v>
      </c>
      <c r="G166" s="176">
        <f>E166*F166</f>
        <v>0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7</v>
      </c>
      <c r="CZ166" s="146">
        <v>5.2399999999999999E-3</v>
      </c>
    </row>
    <row r="167" spans="1:104" x14ac:dyDescent="0.2">
      <c r="A167" s="178"/>
      <c r="B167" s="180"/>
      <c r="C167" s="223" t="s">
        <v>278</v>
      </c>
      <c r="D167" s="224"/>
      <c r="E167" s="181">
        <v>466.6671</v>
      </c>
      <c r="F167" s="231"/>
      <c r="G167" s="182"/>
      <c r="M167" s="179" t="s">
        <v>278</v>
      </c>
      <c r="O167" s="170"/>
    </row>
    <row r="168" spans="1:104" ht="22.5" x14ac:dyDescent="0.2">
      <c r="A168" s="171">
        <v>54</v>
      </c>
      <c r="B168" s="172" t="s">
        <v>279</v>
      </c>
      <c r="C168" s="173" t="s">
        <v>280</v>
      </c>
      <c r="D168" s="174" t="s">
        <v>117</v>
      </c>
      <c r="E168" s="175">
        <v>466.6671</v>
      </c>
      <c r="F168" s="230">
        <v>0</v>
      </c>
      <c r="G168" s="176">
        <f>E168*F168</f>
        <v>0</v>
      </c>
      <c r="O168" s="170">
        <v>2</v>
      </c>
      <c r="AA168" s="146">
        <v>1</v>
      </c>
      <c r="AB168" s="146">
        <v>0</v>
      </c>
      <c r="AC168" s="146">
        <v>0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0</v>
      </c>
      <c r="CZ168" s="146">
        <v>1.3350000000000001E-2</v>
      </c>
    </row>
    <row r="169" spans="1:104" x14ac:dyDescent="0.2">
      <c r="A169" s="178"/>
      <c r="B169" s="180"/>
      <c r="C169" s="223" t="s">
        <v>278</v>
      </c>
      <c r="D169" s="224"/>
      <c r="E169" s="181">
        <v>466.6671</v>
      </c>
      <c r="F169" s="231"/>
      <c r="G169" s="182"/>
      <c r="M169" s="179" t="s">
        <v>278</v>
      </c>
      <c r="O169" s="170"/>
    </row>
    <row r="170" spans="1:104" ht="22.5" x14ac:dyDescent="0.2">
      <c r="A170" s="171">
        <v>55</v>
      </c>
      <c r="B170" s="172" t="s">
        <v>281</v>
      </c>
      <c r="C170" s="173" t="s">
        <v>282</v>
      </c>
      <c r="D170" s="174" t="s">
        <v>125</v>
      </c>
      <c r="E170" s="175">
        <v>15</v>
      </c>
      <c r="F170" s="230">
        <v>0</v>
      </c>
      <c r="G170" s="176">
        <f>E170*F170</f>
        <v>0</v>
      </c>
      <c r="O170" s="170">
        <v>2</v>
      </c>
      <c r="AA170" s="146">
        <v>1</v>
      </c>
      <c r="AB170" s="146">
        <v>7</v>
      </c>
      <c r="AC170" s="146">
        <v>7</v>
      </c>
      <c r="AZ170" s="146">
        <v>2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1</v>
      </c>
      <c r="CB170" s="177">
        <v>7</v>
      </c>
      <c r="CZ170" s="146">
        <v>0</v>
      </c>
    </row>
    <row r="171" spans="1:104" x14ac:dyDescent="0.2">
      <c r="A171" s="178"/>
      <c r="B171" s="180"/>
      <c r="C171" s="223" t="s">
        <v>283</v>
      </c>
      <c r="D171" s="224"/>
      <c r="E171" s="181">
        <v>12</v>
      </c>
      <c r="F171" s="231"/>
      <c r="G171" s="182"/>
      <c r="M171" s="179" t="s">
        <v>283</v>
      </c>
      <c r="O171" s="170"/>
    </row>
    <row r="172" spans="1:104" x14ac:dyDescent="0.2">
      <c r="A172" s="178"/>
      <c r="B172" s="180"/>
      <c r="C172" s="223" t="s">
        <v>284</v>
      </c>
      <c r="D172" s="224"/>
      <c r="E172" s="181">
        <v>3</v>
      </c>
      <c r="F172" s="231"/>
      <c r="G172" s="182"/>
      <c r="M172" s="179" t="s">
        <v>284</v>
      </c>
      <c r="O172" s="170"/>
    </row>
    <row r="173" spans="1:104" x14ac:dyDescent="0.2">
      <c r="A173" s="171">
        <v>56</v>
      </c>
      <c r="B173" s="172" t="s">
        <v>235</v>
      </c>
      <c r="C173" s="173" t="s">
        <v>285</v>
      </c>
      <c r="D173" s="174" t="s">
        <v>75</v>
      </c>
      <c r="E173" s="175">
        <v>26</v>
      </c>
      <c r="F173" s="230">
        <v>0</v>
      </c>
      <c r="G173" s="176">
        <f>E173*F173</f>
        <v>0</v>
      </c>
      <c r="O173" s="170">
        <v>2</v>
      </c>
      <c r="AA173" s="146">
        <v>12</v>
      </c>
      <c r="AB173" s="146">
        <v>0</v>
      </c>
      <c r="AC173" s="146">
        <v>57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77">
        <v>12</v>
      </c>
      <c r="CB173" s="177">
        <v>0</v>
      </c>
      <c r="CZ173" s="146">
        <v>0</v>
      </c>
    </row>
    <row r="174" spans="1:104" x14ac:dyDescent="0.2">
      <c r="A174" s="178"/>
      <c r="B174" s="180"/>
      <c r="C174" s="223" t="s">
        <v>286</v>
      </c>
      <c r="D174" s="224"/>
      <c r="E174" s="181">
        <v>26</v>
      </c>
      <c r="F174" s="231"/>
      <c r="G174" s="182"/>
      <c r="M174" s="179" t="s">
        <v>286</v>
      </c>
      <c r="O174" s="170"/>
    </row>
    <row r="175" spans="1:104" x14ac:dyDescent="0.2">
      <c r="A175" s="171">
        <v>57</v>
      </c>
      <c r="B175" s="172" t="s">
        <v>287</v>
      </c>
      <c r="C175" s="173" t="s">
        <v>288</v>
      </c>
      <c r="D175" s="174" t="s">
        <v>61</v>
      </c>
      <c r="E175" s="175"/>
      <c r="F175" s="230">
        <v>0</v>
      </c>
      <c r="G175" s="176">
        <f>E175*F175</f>
        <v>0</v>
      </c>
      <c r="O175" s="170">
        <v>2</v>
      </c>
      <c r="AA175" s="146">
        <v>7</v>
      </c>
      <c r="AB175" s="146">
        <v>1002</v>
      </c>
      <c r="AC175" s="146">
        <v>5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7</v>
      </c>
      <c r="CB175" s="177">
        <v>1002</v>
      </c>
      <c r="CZ175" s="146">
        <v>0</v>
      </c>
    </row>
    <row r="176" spans="1:104" x14ac:dyDescent="0.2">
      <c r="A176" s="183"/>
      <c r="B176" s="184" t="s">
        <v>76</v>
      </c>
      <c r="C176" s="185" t="str">
        <f>CONCATENATE(B159," ",C159)</f>
        <v>712 Živičné krytiny</v>
      </c>
      <c r="D176" s="186"/>
      <c r="E176" s="187"/>
      <c r="F176" s="232"/>
      <c r="G176" s="189">
        <f>SUM(G159:G175)</f>
        <v>0</v>
      </c>
      <c r="O176" s="170">
        <v>4</v>
      </c>
      <c r="BA176" s="190">
        <f>SUM(BA159:BA175)</f>
        <v>0</v>
      </c>
      <c r="BB176" s="190">
        <f>SUM(BB159:BB175)</f>
        <v>0</v>
      </c>
      <c r="BC176" s="190">
        <f>SUM(BC159:BC175)</f>
        <v>0</v>
      </c>
      <c r="BD176" s="190">
        <f>SUM(BD159:BD175)</f>
        <v>0</v>
      </c>
      <c r="BE176" s="190">
        <f>SUM(BE159:BE175)</f>
        <v>0</v>
      </c>
    </row>
    <row r="177" spans="1:104" x14ac:dyDescent="0.2">
      <c r="A177" s="163" t="s">
        <v>72</v>
      </c>
      <c r="B177" s="164" t="s">
        <v>289</v>
      </c>
      <c r="C177" s="165" t="s">
        <v>290</v>
      </c>
      <c r="D177" s="166"/>
      <c r="E177" s="167"/>
      <c r="F177" s="233"/>
      <c r="G177" s="168"/>
      <c r="H177" s="169"/>
      <c r="I177" s="169"/>
      <c r="O177" s="170">
        <v>1</v>
      </c>
    </row>
    <row r="178" spans="1:104" x14ac:dyDescent="0.2">
      <c r="A178" s="171">
        <v>58</v>
      </c>
      <c r="B178" s="172" t="s">
        <v>291</v>
      </c>
      <c r="C178" s="173" t="s">
        <v>292</v>
      </c>
      <c r="D178" s="174" t="s">
        <v>87</v>
      </c>
      <c r="E178" s="175">
        <v>31.211500000000001</v>
      </c>
      <c r="F178" s="230">
        <v>0</v>
      </c>
      <c r="G178" s="176">
        <f>E178*F178</f>
        <v>0</v>
      </c>
      <c r="O178" s="170">
        <v>2</v>
      </c>
      <c r="AA178" s="146">
        <v>1</v>
      </c>
      <c r="AB178" s="146">
        <v>0</v>
      </c>
      <c r="AC178" s="146">
        <v>0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0</v>
      </c>
      <c r="CZ178" s="146">
        <v>2.3E-3</v>
      </c>
    </row>
    <row r="179" spans="1:104" x14ac:dyDescent="0.2">
      <c r="A179" s="178"/>
      <c r="B179" s="180"/>
      <c r="C179" s="223" t="s">
        <v>293</v>
      </c>
      <c r="D179" s="224"/>
      <c r="E179" s="181">
        <v>31.211500000000001</v>
      </c>
      <c r="F179" s="231"/>
      <c r="G179" s="182"/>
      <c r="M179" s="179" t="s">
        <v>293</v>
      </c>
      <c r="O179" s="170"/>
    </row>
    <row r="180" spans="1:104" ht="22.5" x14ac:dyDescent="0.2">
      <c r="A180" s="171">
        <v>59</v>
      </c>
      <c r="B180" s="172" t="s">
        <v>294</v>
      </c>
      <c r="C180" s="173" t="s">
        <v>295</v>
      </c>
      <c r="D180" s="174" t="s">
        <v>117</v>
      </c>
      <c r="E180" s="175">
        <v>42.5</v>
      </c>
      <c r="F180" s="230">
        <v>0</v>
      </c>
      <c r="G180" s="176">
        <f>E180*F180</f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1</v>
      </c>
      <c r="CB180" s="177">
        <v>7</v>
      </c>
      <c r="CZ180" s="146">
        <v>0</v>
      </c>
    </row>
    <row r="181" spans="1:104" x14ac:dyDescent="0.2">
      <c r="A181" s="178"/>
      <c r="B181" s="180"/>
      <c r="C181" s="223" t="s">
        <v>88</v>
      </c>
      <c r="D181" s="224"/>
      <c r="E181" s="181">
        <v>14.5</v>
      </c>
      <c r="F181" s="231"/>
      <c r="G181" s="182"/>
      <c r="M181" s="179" t="s">
        <v>88</v>
      </c>
      <c r="O181" s="170"/>
    </row>
    <row r="182" spans="1:104" x14ac:dyDescent="0.2">
      <c r="A182" s="178"/>
      <c r="B182" s="180"/>
      <c r="C182" s="223" t="s">
        <v>89</v>
      </c>
      <c r="D182" s="224"/>
      <c r="E182" s="181">
        <v>14</v>
      </c>
      <c r="F182" s="231"/>
      <c r="G182" s="182"/>
      <c r="M182" s="179" t="s">
        <v>89</v>
      </c>
      <c r="O182" s="170"/>
    </row>
    <row r="183" spans="1:104" x14ac:dyDescent="0.2">
      <c r="A183" s="178"/>
      <c r="B183" s="180"/>
      <c r="C183" s="223" t="s">
        <v>90</v>
      </c>
      <c r="D183" s="224"/>
      <c r="E183" s="181">
        <v>14</v>
      </c>
      <c r="F183" s="231"/>
      <c r="G183" s="182"/>
      <c r="M183" s="179" t="s">
        <v>90</v>
      </c>
      <c r="O183" s="170"/>
    </row>
    <row r="184" spans="1:104" x14ac:dyDescent="0.2">
      <c r="A184" s="171">
        <v>60</v>
      </c>
      <c r="B184" s="172" t="s">
        <v>296</v>
      </c>
      <c r="C184" s="173" t="s">
        <v>297</v>
      </c>
      <c r="D184" s="174" t="s">
        <v>117</v>
      </c>
      <c r="E184" s="175">
        <v>1071.3675000000001</v>
      </c>
      <c r="F184" s="230">
        <v>0</v>
      </c>
      <c r="G184" s="176">
        <f>E184*F184</f>
        <v>0</v>
      </c>
      <c r="O184" s="170">
        <v>2</v>
      </c>
      <c r="AA184" s="146">
        <v>1</v>
      </c>
      <c r="AB184" s="146">
        <v>0</v>
      </c>
      <c r="AC184" s="146">
        <v>0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1</v>
      </c>
      <c r="CB184" s="177">
        <v>0</v>
      </c>
      <c r="CZ184" s="146">
        <v>1.16E-3</v>
      </c>
    </row>
    <row r="185" spans="1:104" x14ac:dyDescent="0.2">
      <c r="A185" s="178"/>
      <c r="B185" s="180"/>
      <c r="C185" s="223" t="s">
        <v>298</v>
      </c>
      <c r="D185" s="224"/>
      <c r="E185" s="181">
        <v>1071.3675000000001</v>
      </c>
      <c r="F185" s="231"/>
      <c r="G185" s="182"/>
      <c r="M185" s="179" t="s">
        <v>298</v>
      </c>
      <c r="O185" s="170"/>
    </row>
    <row r="186" spans="1:104" x14ac:dyDescent="0.2">
      <c r="A186" s="171">
        <v>61</v>
      </c>
      <c r="B186" s="172" t="s">
        <v>299</v>
      </c>
      <c r="C186" s="173" t="s">
        <v>300</v>
      </c>
      <c r="D186" s="174" t="s">
        <v>87</v>
      </c>
      <c r="E186" s="175">
        <v>57.072400000000002</v>
      </c>
      <c r="F186" s="230">
        <v>0</v>
      </c>
      <c r="G186" s="176">
        <f>E186*F186</f>
        <v>0</v>
      </c>
      <c r="O186" s="170">
        <v>2</v>
      </c>
      <c r="AA186" s="146">
        <v>12</v>
      </c>
      <c r="AB186" s="146">
        <v>0</v>
      </c>
      <c r="AC186" s="146">
        <v>49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12</v>
      </c>
      <c r="CB186" s="177">
        <v>0</v>
      </c>
      <c r="CZ186" s="146">
        <v>2.3E-3</v>
      </c>
    </row>
    <row r="187" spans="1:104" x14ac:dyDescent="0.2">
      <c r="A187" s="178"/>
      <c r="B187" s="180"/>
      <c r="C187" s="223" t="s">
        <v>301</v>
      </c>
      <c r="D187" s="224"/>
      <c r="E187" s="181">
        <v>57.072400000000002</v>
      </c>
      <c r="F187" s="231"/>
      <c r="G187" s="182"/>
      <c r="M187" s="179" t="s">
        <v>301</v>
      </c>
      <c r="O187" s="170"/>
    </row>
    <row r="188" spans="1:104" x14ac:dyDescent="0.2">
      <c r="A188" s="171">
        <v>62</v>
      </c>
      <c r="B188" s="172" t="s">
        <v>302</v>
      </c>
      <c r="C188" s="173" t="s">
        <v>303</v>
      </c>
      <c r="D188" s="174" t="s">
        <v>304</v>
      </c>
      <c r="E188" s="175">
        <v>97.35</v>
      </c>
      <c r="F188" s="230">
        <v>0</v>
      </c>
      <c r="G188" s="176">
        <f>E188*F188</f>
        <v>0</v>
      </c>
      <c r="O188" s="170">
        <v>2</v>
      </c>
      <c r="AA188" s="146">
        <v>12</v>
      </c>
      <c r="AB188" s="146">
        <v>0</v>
      </c>
      <c r="AC188" s="146">
        <v>58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12</v>
      </c>
      <c r="CB188" s="177">
        <v>0</v>
      </c>
      <c r="CZ188" s="146">
        <v>0</v>
      </c>
    </row>
    <row r="189" spans="1:104" x14ac:dyDescent="0.2">
      <c r="A189" s="178"/>
      <c r="B189" s="180"/>
      <c r="C189" s="223" t="s">
        <v>305</v>
      </c>
      <c r="D189" s="224"/>
      <c r="E189" s="181">
        <v>57.45</v>
      </c>
      <c r="F189" s="231"/>
      <c r="G189" s="182"/>
      <c r="M189" s="179" t="s">
        <v>305</v>
      </c>
      <c r="O189" s="170"/>
    </row>
    <row r="190" spans="1:104" x14ac:dyDescent="0.2">
      <c r="A190" s="178"/>
      <c r="B190" s="180"/>
      <c r="C190" s="223" t="s">
        <v>306</v>
      </c>
      <c r="D190" s="224"/>
      <c r="E190" s="181">
        <v>39.9</v>
      </c>
      <c r="F190" s="231"/>
      <c r="G190" s="182"/>
      <c r="M190" s="179" t="s">
        <v>306</v>
      </c>
      <c r="O190" s="170"/>
    </row>
    <row r="191" spans="1:104" x14ac:dyDescent="0.2">
      <c r="A191" s="171">
        <v>63</v>
      </c>
      <c r="B191" s="172" t="s">
        <v>307</v>
      </c>
      <c r="C191" s="173" t="s">
        <v>308</v>
      </c>
      <c r="D191" s="174" t="s">
        <v>87</v>
      </c>
      <c r="E191" s="175">
        <v>4.25</v>
      </c>
      <c r="F191" s="230">
        <v>0</v>
      </c>
      <c r="G191" s="176">
        <f>E191*F191</f>
        <v>0</v>
      </c>
      <c r="O191" s="170">
        <v>2</v>
      </c>
      <c r="AA191" s="146">
        <v>3</v>
      </c>
      <c r="AB191" s="146">
        <v>7</v>
      </c>
      <c r="AC191" s="146">
        <v>1410451320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3</v>
      </c>
      <c r="CB191" s="177">
        <v>7</v>
      </c>
      <c r="CZ191" s="146">
        <v>0</v>
      </c>
    </row>
    <row r="192" spans="1:104" x14ac:dyDescent="0.2">
      <c r="A192" s="178"/>
      <c r="B192" s="180"/>
      <c r="C192" s="223" t="s">
        <v>215</v>
      </c>
      <c r="D192" s="224"/>
      <c r="E192" s="181">
        <v>1.45</v>
      </c>
      <c r="F192" s="231"/>
      <c r="G192" s="182"/>
      <c r="M192" s="179" t="s">
        <v>215</v>
      </c>
      <c r="O192" s="170"/>
    </row>
    <row r="193" spans="1:104" x14ac:dyDescent="0.2">
      <c r="A193" s="178"/>
      <c r="B193" s="180"/>
      <c r="C193" s="223" t="s">
        <v>216</v>
      </c>
      <c r="D193" s="224"/>
      <c r="E193" s="181">
        <v>1.4</v>
      </c>
      <c r="F193" s="231"/>
      <c r="G193" s="182"/>
      <c r="M193" s="179" t="s">
        <v>216</v>
      </c>
      <c r="O193" s="170"/>
    </row>
    <row r="194" spans="1:104" x14ac:dyDescent="0.2">
      <c r="A194" s="178"/>
      <c r="B194" s="180"/>
      <c r="C194" s="223" t="s">
        <v>217</v>
      </c>
      <c r="D194" s="224"/>
      <c r="E194" s="181">
        <v>1.4</v>
      </c>
      <c r="F194" s="231"/>
      <c r="G194" s="182"/>
      <c r="M194" s="179" t="s">
        <v>217</v>
      </c>
      <c r="O194" s="170"/>
    </row>
    <row r="195" spans="1:104" x14ac:dyDescent="0.2">
      <c r="A195" s="171">
        <v>64</v>
      </c>
      <c r="B195" s="172" t="s">
        <v>309</v>
      </c>
      <c r="C195" s="173" t="s">
        <v>310</v>
      </c>
      <c r="D195" s="174" t="s">
        <v>61</v>
      </c>
      <c r="E195" s="175"/>
      <c r="F195" s="230">
        <v>0</v>
      </c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 x14ac:dyDescent="0.2">
      <c r="A196" s="183"/>
      <c r="B196" s="184" t="s">
        <v>76</v>
      </c>
      <c r="C196" s="185" t="str">
        <f>CONCATENATE(B177," ",C177)</f>
        <v>713 Izolace tepelné</v>
      </c>
      <c r="D196" s="186"/>
      <c r="E196" s="187"/>
      <c r="F196" s="232"/>
      <c r="G196" s="189">
        <f>SUM(G177:G195)</f>
        <v>0</v>
      </c>
      <c r="O196" s="170">
        <v>4</v>
      </c>
      <c r="BA196" s="190">
        <f>SUM(BA177:BA195)</f>
        <v>0</v>
      </c>
      <c r="BB196" s="190">
        <f>SUM(BB177:BB195)</f>
        <v>0</v>
      </c>
      <c r="BC196" s="190">
        <f>SUM(BC177:BC195)</f>
        <v>0</v>
      </c>
      <c r="BD196" s="190">
        <f>SUM(BD177:BD195)</f>
        <v>0</v>
      </c>
      <c r="BE196" s="190">
        <f>SUM(BE177:BE195)</f>
        <v>0</v>
      </c>
    </row>
    <row r="197" spans="1:104" x14ac:dyDescent="0.2">
      <c r="A197" s="163" t="s">
        <v>72</v>
      </c>
      <c r="B197" s="164" t="s">
        <v>311</v>
      </c>
      <c r="C197" s="165" t="s">
        <v>312</v>
      </c>
      <c r="D197" s="166"/>
      <c r="E197" s="167"/>
      <c r="F197" s="233"/>
      <c r="G197" s="168"/>
      <c r="H197" s="169"/>
      <c r="I197" s="169"/>
      <c r="O197" s="170">
        <v>1</v>
      </c>
    </row>
    <row r="198" spans="1:104" x14ac:dyDescent="0.2">
      <c r="A198" s="171">
        <v>65</v>
      </c>
      <c r="B198" s="172" t="s">
        <v>313</v>
      </c>
      <c r="C198" s="173" t="s">
        <v>314</v>
      </c>
      <c r="D198" s="174" t="s">
        <v>117</v>
      </c>
      <c r="E198" s="175">
        <v>7.2</v>
      </c>
      <c r="F198" s="230">
        <v>0</v>
      </c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7.5000000000000002E-4</v>
      </c>
    </row>
    <row r="199" spans="1:104" x14ac:dyDescent="0.2">
      <c r="A199" s="178"/>
      <c r="B199" s="180"/>
      <c r="C199" s="223" t="s">
        <v>315</v>
      </c>
      <c r="D199" s="224"/>
      <c r="E199" s="181">
        <v>7.2</v>
      </c>
      <c r="F199" s="231"/>
      <c r="G199" s="182"/>
      <c r="M199" s="179" t="s">
        <v>315</v>
      </c>
      <c r="O199" s="170"/>
    </row>
    <row r="200" spans="1:104" x14ac:dyDescent="0.2">
      <c r="A200" s="171">
        <v>66</v>
      </c>
      <c r="B200" s="172" t="s">
        <v>316</v>
      </c>
      <c r="C200" s="173" t="s">
        <v>317</v>
      </c>
      <c r="D200" s="174" t="s">
        <v>112</v>
      </c>
      <c r="E200" s="175">
        <v>5.4000000000000003E-3</v>
      </c>
      <c r="F200" s="230">
        <v>0</v>
      </c>
      <c r="G200" s="176">
        <f>E200*F200</f>
        <v>0</v>
      </c>
      <c r="O200" s="170">
        <v>2</v>
      </c>
      <c r="AA200" s="146">
        <v>7</v>
      </c>
      <c r="AB200" s="146">
        <v>1001</v>
      </c>
      <c r="AC200" s="146">
        <v>5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7</v>
      </c>
      <c r="CB200" s="177">
        <v>1001</v>
      </c>
      <c r="CZ200" s="146">
        <v>0</v>
      </c>
    </row>
    <row r="201" spans="1:104" x14ac:dyDescent="0.2">
      <c r="A201" s="183"/>
      <c r="B201" s="184" t="s">
        <v>76</v>
      </c>
      <c r="C201" s="185" t="str">
        <f>CONCATENATE(B197," ",C197)</f>
        <v>714 Izolace akustické a protiotřesové</v>
      </c>
      <c r="D201" s="186"/>
      <c r="E201" s="187"/>
      <c r="F201" s="232"/>
      <c r="G201" s="189">
        <f>SUM(G197:G200)</f>
        <v>0</v>
      </c>
      <c r="O201" s="170">
        <v>4</v>
      </c>
      <c r="BA201" s="190">
        <f>SUM(BA197:BA200)</f>
        <v>0</v>
      </c>
      <c r="BB201" s="190">
        <f>SUM(BB197:BB200)</f>
        <v>0</v>
      </c>
      <c r="BC201" s="190">
        <f>SUM(BC197:BC200)</f>
        <v>0</v>
      </c>
      <c r="BD201" s="190">
        <f>SUM(BD197:BD200)</f>
        <v>0</v>
      </c>
      <c r="BE201" s="190">
        <f>SUM(BE197:BE200)</f>
        <v>0</v>
      </c>
    </row>
    <row r="202" spans="1:104" x14ac:dyDescent="0.2">
      <c r="A202" s="163" t="s">
        <v>72</v>
      </c>
      <c r="B202" s="164" t="s">
        <v>318</v>
      </c>
      <c r="C202" s="165" t="s">
        <v>319</v>
      </c>
      <c r="D202" s="166"/>
      <c r="E202" s="167"/>
      <c r="F202" s="233"/>
      <c r="G202" s="168"/>
      <c r="H202" s="169"/>
      <c r="I202" s="169"/>
      <c r="O202" s="170">
        <v>1</v>
      </c>
    </row>
    <row r="203" spans="1:104" ht="22.5" x14ac:dyDescent="0.2">
      <c r="A203" s="171">
        <v>67</v>
      </c>
      <c r="B203" s="172" t="s">
        <v>320</v>
      </c>
      <c r="C203" s="173" t="s">
        <v>321</v>
      </c>
      <c r="D203" s="174" t="s">
        <v>125</v>
      </c>
      <c r="E203" s="175">
        <v>3</v>
      </c>
      <c r="F203" s="230">
        <v>0</v>
      </c>
      <c r="G203" s="176">
        <f>E203*F203</f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1</v>
      </c>
      <c r="CB203" s="177">
        <v>7</v>
      </c>
      <c r="CZ203" s="146">
        <v>0</v>
      </c>
    </row>
    <row r="204" spans="1:104" x14ac:dyDescent="0.2">
      <c r="A204" s="171">
        <v>68</v>
      </c>
      <c r="B204" s="172" t="s">
        <v>322</v>
      </c>
      <c r="C204" s="173" t="s">
        <v>323</v>
      </c>
      <c r="D204" s="174" t="s">
        <v>125</v>
      </c>
      <c r="E204" s="175">
        <v>10</v>
      </c>
      <c r="F204" s="230">
        <v>0</v>
      </c>
      <c r="G204" s="176">
        <f>E204*F204</f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7</v>
      </c>
      <c r="CZ204" s="146">
        <v>4.7099999999999998E-3</v>
      </c>
    </row>
    <row r="205" spans="1:104" x14ac:dyDescent="0.2">
      <c r="A205" s="171">
        <v>69</v>
      </c>
      <c r="B205" s="172" t="s">
        <v>235</v>
      </c>
      <c r="C205" s="173" t="s">
        <v>324</v>
      </c>
      <c r="D205" s="174" t="s">
        <v>325</v>
      </c>
      <c r="E205" s="175">
        <v>1</v>
      </c>
      <c r="F205" s="230">
        <v>0</v>
      </c>
      <c r="G205" s="176">
        <f>E205*F205</f>
        <v>0</v>
      </c>
      <c r="O205" s="170">
        <v>2</v>
      </c>
      <c r="AA205" s="146">
        <v>12</v>
      </c>
      <c r="AB205" s="146">
        <v>0</v>
      </c>
      <c r="AC205" s="146">
        <v>70</v>
      </c>
      <c r="AZ205" s="146">
        <v>2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77">
        <v>12</v>
      </c>
      <c r="CB205" s="177">
        <v>0</v>
      </c>
      <c r="CZ205" s="146">
        <v>0</v>
      </c>
    </row>
    <row r="206" spans="1:104" x14ac:dyDescent="0.2">
      <c r="A206" s="171">
        <v>70</v>
      </c>
      <c r="B206" s="172" t="s">
        <v>326</v>
      </c>
      <c r="C206" s="173" t="s">
        <v>327</v>
      </c>
      <c r="D206" s="174" t="s">
        <v>61</v>
      </c>
      <c r="E206" s="175"/>
      <c r="F206" s="230">
        <v>0</v>
      </c>
      <c r="G206" s="176">
        <f>E206*F206</f>
        <v>0</v>
      </c>
      <c r="O206" s="170">
        <v>2</v>
      </c>
      <c r="AA206" s="146">
        <v>7</v>
      </c>
      <c r="AB206" s="146">
        <v>1002</v>
      </c>
      <c r="AC206" s="146">
        <v>5</v>
      </c>
      <c r="AZ206" s="146">
        <v>2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7</v>
      </c>
      <c r="CB206" s="177">
        <v>1002</v>
      </c>
      <c r="CZ206" s="146">
        <v>0</v>
      </c>
    </row>
    <row r="207" spans="1:104" x14ac:dyDescent="0.2">
      <c r="A207" s="183"/>
      <c r="B207" s="184" t="s">
        <v>76</v>
      </c>
      <c r="C207" s="185" t="str">
        <f>CONCATENATE(B202," ",C202)</f>
        <v>721 Vnitřní kanalizace</v>
      </c>
      <c r="D207" s="186"/>
      <c r="E207" s="187"/>
      <c r="F207" s="232"/>
      <c r="G207" s="189">
        <f>SUM(G202:G206)</f>
        <v>0</v>
      </c>
      <c r="O207" s="170">
        <v>4</v>
      </c>
      <c r="BA207" s="190">
        <f>SUM(BA202:BA206)</f>
        <v>0</v>
      </c>
      <c r="BB207" s="190">
        <f>SUM(BB202:BB206)</f>
        <v>0</v>
      </c>
      <c r="BC207" s="190">
        <f>SUM(BC202:BC206)</f>
        <v>0</v>
      </c>
      <c r="BD207" s="190">
        <f>SUM(BD202:BD206)</f>
        <v>0</v>
      </c>
      <c r="BE207" s="190">
        <f>SUM(BE202:BE206)</f>
        <v>0</v>
      </c>
    </row>
    <row r="208" spans="1:104" x14ac:dyDescent="0.2">
      <c r="A208" s="163" t="s">
        <v>72</v>
      </c>
      <c r="B208" s="164" t="s">
        <v>328</v>
      </c>
      <c r="C208" s="165" t="s">
        <v>329</v>
      </c>
      <c r="D208" s="166"/>
      <c r="E208" s="167"/>
      <c r="F208" s="233"/>
      <c r="G208" s="168"/>
      <c r="H208" s="169"/>
      <c r="I208" s="169"/>
      <c r="O208" s="170">
        <v>1</v>
      </c>
    </row>
    <row r="209" spans="1:104" x14ac:dyDescent="0.2">
      <c r="A209" s="171">
        <v>71</v>
      </c>
      <c r="B209" s="172" t="s">
        <v>235</v>
      </c>
      <c r="C209" s="173" t="s">
        <v>330</v>
      </c>
      <c r="D209" s="174" t="s">
        <v>325</v>
      </c>
      <c r="E209" s="175">
        <v>1</v>
      </c>
      <c r="F209" s="230">
        <v>0</v>
      </c>
      <c r="G209" s="176">
        <f>E209*F209</f>
        <v>0</v>
      </c>
      <c r="O209" s="170">
        <v>2</v>
      </c>
      <c r="AA209" s="146">
        <v>12</v>
      </c>
      <c r="AB209" s="146">
        <v>0</v>
      </c>
      <c r="AC209" s="146">
        <v>71</v>
      </c>
      <c r="AZ209" s="146">
        <v>2</v>
      </c>
      <c r="BA209" s="146">
        <f>IF(AZ209=1,G209,0)</f>
        <v>0</v>
      </c>
      <c r="BB209" s="146">
        <f>IF(AZ209=2,G209,0)</f>
        <v>0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7">
        <v>12</v>
      </c>
      <c r="CB209" s="177">
        <v>0</v>
      </c>
      <c r="CZ209" s="146">
        <v>0</v>
      </c>
    </row>
    <row r="210" spans="1:104" x14ac:dyDescent="0.2">
      <c r="A210" s="183"/>
      <c r="B210" s="184" t="s">
        <v>76</v>
      </c>
      <c r="C210" s="185" t="str">
        <f>CONCATENATE(B208," ",C208)</f>
        <v>722 Vnitřní vodovod</v>
      </c>
      <c r="D210" s="186"/>
      <c r="E210" s="187"/>
      <c r="F210" s="232"/>
      <c r="G210" s="189">
        <f>SUM(G208:G209)</f>
        <v>0</v>
      </c>
      <c r="O210" s="170">
        <v>4</v>
      </c>
      <c r="BA210" s="190">
        <f>SUM(BA208:BA209)</f>
        <v>0</v>
      </c>
      <c r="BB210" s="190">
        <f>SUM(BB208:BB209)</f>
        <v>0</v>
      </c>
      <c r="BC210" s="190">
        <f>SUM(BC208:BC209)</f>
        <v>0</v>
      </c>
      <c r="BD210" s="190">
        <f>SUM(BD208:BD209)</f>
        <v>0</v>
      </c>
      <c r="BE210" s="190">
        <f>SUM(BE208:BE209)</f>
        <v>0</v>
      </c>
    </row>
    <row r="211" spans="1:104" x14ac:dyDescent="0.2">
      <c r="A211" s="163" t="s">
        <v>72</v>
      </c>
      <c r="B211" s="164" t="s">
        <v>331</v>
      </c>
      <c r="C211" s="165" t="s">
        <v>332</v>
      </c>
      <c r="D211" s="166"/>
      <c r="E211" s="167"/>
      <c r="F211" s="233"/>
      <c r="G211" s="168"/>
      <c r="H211" s="169"/>
      <c r="I211" s="169"/>
      <c r="O211" s="170">
        <v>1</v>
      </c>
    </row>
    <row r="212" spans="1:104" ht="22.5" x14ac:dyDescent="0.2">
      <c r="A212" s="171">
        <v>72</v>
      </c>
      <c r="B212" s="172" t="s">
        <v>235</v>
      </c>
      <c r="C212" s="173" t="s">
        <v>333</v>
      </c>
      <c r="D212" s="174" t="s">
        <v>334</v>
      </c>
      <c r="E212" s="175">
        <v>1</v>
      </c>
      <c r="F212" s="230">
        <v>0</v>
      </c>
      <c r="G212" s="176">
        <f>E212*F212</f>
        <v>0</v>
      </c>
      <c r="O212" s="170">
        <v>2</v>
      </c>
      <c r="AA212" s="146">
        <v>12</v>
      </c>
      <c r="AB212" s="146">
        <v>0</v>
      </c>
      <c r="AC212" s="146">
        <v>72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12</v>
      </c>
      <c r="CB212" s="177">
        <v>0</v>
      </c>
      <c r="CZ212" s="146">
        <v>0</v>
      </c>
    </row>
    <row r="213" spans="1:104" x14ac:dyDescent="0.2">
      <c r="A213" s="183"/>
      <c r="B213" s="184" t="s">
        <v>76</v>
      </c>
      <c r="C213" s="185" t="str">
        <f>CONCATENATE(B211," ",C211)</f>
        <v>725 Zařizovací předměty</v>
      </c>
      <c r="D213" s="186"/>
      <c r="E213" s="187"/>
      <c r="F213" s="232"/>
      <c r="G213" s="189">
        <f>SUM(G211:G212)</f>
        <v>0</v>
      </c>
      <c r="O213" s="170">
        <v>4</v>
      </c>
      <c r="BA213" s="190">
        <f>SUM(BA211:BA212)</f>
        <v>0</v>
      </c>
      <c r="BB213" s="190">
        <f>SUM(BB211:BB212)</f>
        <v>0</v>
      </c>
      <c r="BC213" s="190">
        <f>SUM(BC211:BC212)</f>
        <v>0</v>
      </c>
      <c r="BD213" s="190">
        <f>SUM(BD211:BD212)</f>
        <v>0</v>
      </c>
      <c r="BE213" s="190">
        <f>SUM(BE211:BE212)</f>
        <v>0</v>
      </c>
    </row>
    <row r="214" spans="1:104" x14ac:dyDescent="0.2">
      <c r="A214" s="163" t="s">
        <v>72</v>
      </c>
      <c r="B214" s="164" t="s">
        <v>335</v>
      </c>
      <c r="C214" s="165" t="s">
        <v>336</v>
      </c>
      <c r="D214" s="166"/>
      <c r="E214" s="167"/>
      <c r="F214" s="233"/>
      <c r="G214" s="168"/>
      <c r="H214" s="169"/>
      <c r="I214" s="169"/>
      <c r="O214" s="170">
        <v>1</v>
      </c>
    </row>
    <row r="215" spans="1:104" ht="22.5" x14ac:dyDescent="0.2">
      <c r="A215" s="171">
        <v>73</v>
      </c>
      <c r="B215" s="172" t="s">
        <v>337</v>
      </c>
      <c r="C215" s="173" t="s">
        <v>338</v>
      </c>
      <c r="D215" s="174" t="s">
        <v>117</v>
      </c>
      <c r="E215" s="175">
        <v>17.234999999999999</v>
      </c>
      <c r="F215" s="230">
        <v>0</v>
      </c>
      <c r="G215" s="176">
        <f>E215*F215</f>
        <v>0</v>
      </c>
      <c r="O215" s="170">
        <v>2</v>
      </c>
      <c r="AA215" s="146">
        <v>1</v>
      </c>
      <c r="AB215" s="146">
        <v>7</v>
      </c>
      <c r="AC215" s="146">
        <v>7</v>
      </c>
      <c r="AZ215" s="146">
        <v>2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</v>
      </c>
      <c r="CB215" s="177">
        <v>7</v>
      </c>
      <c r="CZ215" s="146">
        <v>1.4019999999999999E-2</v>
      </c>
    </row>
    <row r="216" spans="1:104" x14ac:dyDescent="0.2">
      <c r="A216" s="178"/>
      <c r="B216" s="180"/>
      <c r="C216" s="223" t="s">
        <v>339</v>
      </c>
      <c r="D216" s="224"/>
      <c r="E216" s="181">
        <v>17.234999999999999</v>
      </c>
      <c r="F216" s="231"/>
      <c r="G216" s="182"/>
      <c r="M216" s="179" t="s">
        <v>339</v>
      </c>
      <c r="O216" s="170"/>
    </row>
    <row r="217" spans="1:104" x14ac:dyDescent="0.2">
      <c r="A217" s="171">
        <v>74</v>
      </c>
      <c r="B217" s="172" t="s">
        <v>340</v>
      </c>
      <c r="C217" s="173" t="s">
        <v>341</v>
      </c>
      <c r="D217" s="174" t="s">
        <v>112</v>
      </c>
      <c r="E217" s="175">
        <v>0.24163470000000001</v>
      </c>
      <c r="F217" s="230">
        <v>0</v>
      </c>
      <c r="G217" s="176">
        <f>E217*F217</f>
        <v>0</v>
      </c>
      <c r="O217" s="170">
        <v>2</v>
      </c>
      <c r="AA217" s="146">
        <v>7</v>
      </c>
      <c r="AB217" s="146">
        <v>1001</v>
      </c>
      <c r="AC217" s="146">
        <v>5</v>
      </c>
      <c r="AZ217" s="146">
        <v>2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7</v>
      </c>
      <c r="CB217" s="177">
        <v>1001</v>
      </c>
      <c r="CZ217" s="146">
        <v>0</v>
      </c>
    </row>
    <row r="218" spans="1:104" x14ac:dyDescent="0.2">
      <c r="A218" s="183"/>
      <c r="B218" s="184" t="s">
        <v>76</v>
      </c>
      <c r="C218" s="185" t="str">
        <f>CONCATENATE(B214," ",C214)</f>
        <v>762 Konstrukce tesařské</v>
      </c>
      <c r="D218" s="186"/>
      <c r="E218" s="187"/>
      <c r="F218" s="232"/>
      <c r="G218" s="189">
        <f>SUM(G214:G217)</f>
        <v>0</v>
      </c>
      <c r="O218" s="170">
        <v>4</v>
      </c>
      <c r="BA218" s="190">
        <f>SUM(BA214:BA217)</f>
        <v>0</v>
      </c>
      <c r="BB218" s="190">
        <f>SUM(BB214:BB217)</f>
        <v>0</v>
      </c>
      <c r="BC218" s="190">
        <f>SUM(BC214:BC217)</f>
        <v>0</v>
      </c>
      <c r="BD218" s="190">
        <f>SUM(BD214:BD217)</f>
        <v>0</v>
      </c>
      <c r="BE218" s="190">
        <f>SUM(BE214:BE217)</f>
        <v>0</v>
      </c>
    </row>
    <row r="219" spans="1:104" x14ac:dyDescent="0.2">
      <c r="A219" s="163" t="s">
        <v>72</v>
      </c>
      <c r="B219" s="164" t="s">
        <v>342</v>
      </c>
      <c r="C219" s="165" t="s">
        <v>343</v>
      </c>
      <c r="D219" s="166"/>
      <c r="E219" s="167"/>
      <c r="F219" s="233"/>
      <c r="G219" s="168"/>
      <c r="H219" s="169"/>
      <c r="I219" s="169"/>
      <c r="O219" s="170">
        <v>1</v>
      </c>
    </row>
    <row r="220" spans="1:104" ht="22.5" x14ac:dyDescent="0.2">
      <c r="A220" s="171">
        <v>75</v>
      </c>
      <c r="B220" s="172" t="s">
        <v>344</v>
      </c>
      <c r="C220" s="173" t="s">
        <v>345</v>
      </c>
      <c r="D220" s="174" t="s">
        <v>304</v>
      </c>
      <c r="E220" s="175">
        <v>39.9</v>
      </c>
      <c r="F220" s="230">
        <v>0</v>
      </c>
      <c r="G220" s="176">
        <f>E220*F220</f>
        <v>0</v>
      </c>
      <c r="O220" s="170">
        <v>2</v>
      </c>
      <c r="AA220" s="146">
        <v>1</v>
      </c>
      <c r="AB220" s="146">
        <v>7</v>
      </c>
      <c r="AC220" s="146">
        <v>7</v>
      </c>
      <c r="AZ220" s="146">
        <v>2</v>
      </c>
      <c r="BA220" s="146">
        <f>IF(AZ220=1,G220,0)</f>
        <v>0</v>
      </c>
      <c r="BB220" s="146">
        <f>IF(AZ220=2,G220,0)</f>
        <v>0</v>
      </c>
      <c r="BC220" s="146">
        <f>IF(AZ220=3,G220,0)</f>
        <v>0</v>
      </c>
      <c r="BD220" s="146">
        <f>IF(AZ220=4,G220,0)</f>
        <v>0</v>
      </c>
      <c r="BE220" s="146">
        <f>IF(AZ220=5,G220,0)</f>
        <v>0</v>
      </c>
      <c r="CA220" s="177">
        <v>1</v>
      </c>
      <c r="CB220" s="177">
        <v>7</v>
      </c>
      <c r="CZ220" s="146">
        <v>7.2000000000000005E-4</v>
      </c>
    </row>
    <row r="221" spans="1:104" x14ac:dyDescent="0.2">
      <c r="A221" s="178"/>
      <c r="B221" s="180"/>
      <c r="C221" s="223" t="s">
        <v>101</v>
      </c>
      <c r="D221" s="224"/>
      <c r="E221" s="181">
        <v>0</v>
      </c>
      <c r="F221" s="231"/>
      <c r="G221" s="182"/>
      <c r="M221" s="179">
        <v>0</v>
      </c>
      <c r="O221" s="170"/>
    </row>
    <row r="222" spans="1:104" x14ac:dyDescent="0.2">
      <c r="A222" s="178"/>
      <c r="B222" s="180"/>
      <c r="C222" s="223" t="s">
        <v>306</v>
      </c>
      <c r="D222" s="224"/>
      <c r="E222" s="181">
        <v>39.9</v>
      </c>
      <c r="F222" s="231"/>
      <c r="G222" s="182"/>
      <c r="M222" s="179" t="s">
        <v>306</v>
      </c>
      <c r="O222" s="170"/>
    </row>
    <row r="223" spans="1:104" ht="22.5" x14ac:dyDescent="0.2">
      <c r="A223" s="171">
        <v>76</v>
      </c>
      <c r="B223" s="172" t="s">
        <v>346</v>
      </c>
      <c r="C223" s="173" t="s">
        <v>347</v>
      </c>
      <c r="D223" s="174" t="s">
        <v>304</v>
      </c>
      <c r="E223" s="175">
        <v>57.45</v>
      </c>
      <c r="F223" s="230">
        <v>0</v>
      </c>
      <c r="G223" s="176">
        <f>E223*F223</f>
        <v>0</v>
      </c>
      <c r="O223" s="170">
        <v>2</v>
      </c>
      <c r="AA223" s="146">
        <v>1</v>
      </c>
      <c r="AB223" s="146">
        <v>7</v>
      </c>
      <c r="AC223" s="146">
        <v>7</v>
      </c>
      <c r="AZ223" s="146">
        <v>2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1</v>
      </c>
      <c r="CB223" s="177">
        <v>7</v>
      </c>
      <c r="CZ223" s="146">
        <v>5.1900000000000002E-3</v>
      </c>
    </row>
    <row r="224" spans="1:104" x14ac:dyDescent="0.2">
      <c r="A224" s="178"/>
      <c r="B224" s="180"/>
      <c r="C224" s="223" t="s">
        <v>348</v>
      </c>
      <c r="D224" s="224"/>
      <c r="E224" s="181">
        <v>57.45</v>
      </c>
      <c r="F224" s="231"/>
      <c r="G224" s="182"/>
      <c r="M224" s="179" t="s">
        <v>348</v>
      </c>
      <c r="O224" s="170"/>
    </row>
    <row r="225" spans="1:104" x14ac:dyDescent="0.2">
      <c r="A225" s="171">
        <v>77</v>
      </c>
      <c r="B225" s="172" t="s">
        <v>349</v>
      </c>
      <c r="C225" s="173" t="s">
        <v>350</v>
      </c>
      <c r="D225" s="174" t="s">
        <v>304</v>
      </c>
      <c r="E225" s="175">
        <v>57.45</v>
      </c>
      <c r="F225" s="230">
        <v>0</v>
      </c>
      <c r="G225" s="176">
        <f>E225*F225</f>
        <v>0</v>
      </c>
      <c r="O225" s="170">
        <v>2</v>
      </c>
      <c r="AA225" s="146">
        <v>1</v>
      </c>
      <c r="AB225" s="146">
        <v>7</v>
      </c>
      <c r="AC225" s="146">
        <v>7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1</v>
      </c>
      <c r="CB225" s="177">
        <v>7</v>
      </c>
      <c r="CZ225" s="146">
        <v>0</v>
      </c>
    </row>
    <row r="226" spans="1:104" x14ac:dyDescent="0.2">
      <c r="A226" s="178"/>
      <c r="B226" s="180"/>
      <c r="C226" s="223" t="s">
        <v>305</v>
      </c>
      <c r="D226" s="224"/>
      <c r="E226" s="181">
        <v>57.45</v>
      </c>
      <c r="F226" s="231"/>
      <c r="G226" s="182"/>
      <c r="M226" s="179" t="s">
        <v>305</v>
      </c>
      <c r="O226" s="170"/>
    </row>
    <row r="227" spans="1:104" x14ac:dyDescent="0.2">
      <c r="A227" s="171">
        <v>78</v>
      </c>
      <c r="B227" s="172" t="s">
        <v>235</v>
      </c>
      <c r="C227" s="173" t="s">
        <v>351</v>
      </c>
      <c r="D227" s="174" t="s">
        <v>75</v>
      </c>
      <c r="E227" s="175">
        <v>3</v>
      </c>
      <c r="F227" s="230">
        <v>0</v>
      </c>
      <c r="G227" s="176">
        <f>E227*F227</f>
        <v>0</v>
      </c>
      <c r="O227" s="170">
        <v>2</v>
      </c>
      <c r="AA227" s="146">
        <v>12</v>
      </c>
      <c r="AB227" s="146">
        <v>0</v>
      </c>
      <c r="AC227" s="146">
        <v>109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12</v>
      </c>
      <c r="CB227" s="177">
        <v>0</v>
      </c>
      <c r="CZ227" s="146">
        <v>0</v>
      </c>
    </row>
    <row r="228" spans="1:104" x14ac:dyDescent="0.2">
      <c r="A228" s="171">
        <v>79</v>
      </c>
      <c r="B228" s="172" t="s">
        <v>352</v>
      </c>
      <c r="C228" s="173" t="s">
        <v>353</v>
      </c>
      <c r="D228" s="174" t="s">
        <v>112</v>
      </c>
      <c r="E228" s="175">
        <v>0.3268935</v>
      </c>
      <c r="F228" s="230">
        <v>0</v>
      </c>
      <c r="G228" s="176">
        <f>E228*F228</f>
        <v>0</v>
      </c>
      <c r="O228" s="170">
        <v>2</v>
      </c>
      <c r="AA228" s="146">
        <v>7</v>
      </c>
      <c r="AB228" s="146">
        <v>1001</v>
      </c>
      <c r="AC228" s="146">
        <v>5</v>
      </c>
      <c r="AZ228" s="146">
        <v>2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7">
        <v>7</v>
      </c>
      <c r="CB228" s="177">
        <v>1001</v>
      </c>
      <c r="CZ228" s="146">
        <v>0</v>
      </c>
    </row>
    <row r="229" spans="1:104" x14ac:dyDescent="0.2">
      <c r="A229" s="183"/>
      <c r="B229" s="184" t="s">
        <v>76</v>
      </c>
      <c r="C229" s="185" t="str">
        <f>CONCATENATE(B219," ",C219)</f>
        <v>764 Konstrukce klempířské</v>
      </c>
      <c r="D229" s="186"/>
      <c r="E229" s="187"/>
      <c r="F229" s="232"/>
      <c r="G229" s="189">
        <f>SUM(G219:G228)</f>
        <v>0</v>
      </c>
      <c r="O229" s="170">
        <v>4</v>
      </c>
      <c r="BA229" s="190">
        <f>SUM(BA219:BA228)</f>
        <v>0</v>
      </c>
      <c r="BB229" s="190">
        <f>SUM(BB219:BB228)</f>
        <v>0</v>
      </c>
      <c r="BC229" s="190">
        <f>SUM(BC219:BC228)</f>
        <v>0</v>
      </c>
      <c r="BD229" s="190">
        <f>SUM(BD219:BD228)</f>
        <v>0</v>
      </c>
      <c r="BE229" s="190">
        <f>SUM(BE219:BE228)</f>
        <v>0</v>
      </c>
    </row>
    <row r="230" spans="1:104" x14ac:dyDescent="0.2">
      <c r="A230" s="163" t="s">
        <v>72</v>
      </c>
      <c r="B230" s="164" t="s">
        <v>354</v>
      </c>
      <c r="C230" s="165" t="s">
        <v>355</v>
      </c>
      <c r="D230" s="166"/>
      <c r="E230" s="167"/>
      <c r="F230" s="233"/>
      <c r="G230" s="168"/>
      <c r="H230" s="169"/>
      <c r="I230" s="169"/>
      <c r="O230" s="170">
        <v>1</v>
      </c>
    </row>
    <row r="231" spans="1:104" x14ac:dyDescent="0.2">
      <c r="A231" s="171">
        <v>80</v>
      </c>
      <c r="B231" s="172" t="s">
        <v>356</v>
      </c>
      <c r="C231" s="173" t="s">
        <v>357</v>
      </c>
      <c r="D231" s="174" t="s">
        <v>125</v>
      </c>
      <c r="E231" s="175">
        <v>25</v>
      </c>
      <c r="F231" s="230">
        <v>0</v>
      </c>
      <c r="G231" s="176">
        <f t="shared" ref="G231:G243" si="6">E231*F231</f>
        <v>0</v>
      </c>
      <c r="O231" s="170">
        <v>2</v>
      </c>
      <c r="AA231" s="146">
        <v>1</v>
      </c>
      <c r="AB231" s="146">
        <v>7</v>
      </c>
      <c r="AC231" s="146">
        <v>7</v>
      </c>
      <c r="AZ231" s="146">
        <v>2</v>
      </c>
      <c r="BA231" s="146">
        <f t="shared" ref="BA231:BA243" si="7">IF(AZ231=1,G231,0)</f>
        <v>0</v>
      </c>
      <c r="BB231" s="146">
        <f t="shared" ref="BB231:BB243" si="8">IF(AZ231=2,G231,0)</f>
        <v>0</v>
      </c>
      <c r="BC231" s="146">
        <f t="shared" ref="BC231:BC243" si="9">IF(AZ231=3,G231,0)</f>
        <v>0</v>
      </c>
      <c r="BD231" s="146">
        <f t="shared" ref="BD231:BD243" si="10">IF(AZ231=4,G231,0)</f>
        <v>0</v>
      </c>
      <c r="BE231" s="146">
        <f t="shared" ref="BE231:BE243" si="11">IF(AZ231=5,G231,0)</f>
        <v>0</v>
      </c>
      <c r="CA231" s="177">
        <v>1</v>
      </c>
      <c r="CB231" s="177">
        <v>7</v>
      </c>
      <c r="CZ231" s="146">
        <v>0</v>
      </c>
    </row>
    <row r="232" spans="1:104" x14ac:dyDescent="0.2">
      <c r="A232" s="171">
        <v>81</v>
      </c>
      <c r="B232" s="172" t="s">
        <v>358</v>
      </c>
      <c r="C232" s="173" t="s">
        <v>359</v>
      </c>
      <c r="D232" s="174" t="s">
        <v>125</v>
      </c>
      <c r="E232" s="175">
        <v>1</v>
      </c>
      <c r="F232" s="230">
        <v>0</v>
      </c>
      <c r="G232" s="176">
        <f t="shared" si="6"/>
        <v>0</v>
      </c>
      <c r="O232" s="170">
        <v>2</v>
      </c>
      <c r="AA232" s="146">
        <v>1</v>
      </c>
      <c r="AB232" s="146">
        <v>7</v>
      </c>
      <c r="AC232" s="146">
        <v>7</v>
      </c>
      <c r="AZ232" s="146">
        <v>2</v>
      </c>
      <c r="BA232" s="146">
        <f t="shared" si="7"/>
        <v>0</v>
      </c>
      <c r="BB232" s="146">
        <f t="shared" si="8"/>
        <v>0</v>
      </c>
      <c r="BC232" s="146">
        <f t="shared" si="9"/>
        <v>0</v>
      </c>
      <c r="BD232" s="146">
        <f t="shared" si="10"/>
        <v>0</v>
      </c>
      <c r="BE232" s="146">
        <f t="shared" si="11"/>
        <v>0</v>
      </c>
      <c r="CA232" s="177">
        <v>1</v>
      </c>
      <c r="CB232" s="177">
        <v>7</v>
      </c>
      <c r="CZ232" s="146">
        <v>0</v>
      </c>
    </row>
    <row r="233" spans="1:104" x14ac:dyDescent="0.2">
      <c r="A233" s="171">
        <v>82</v>
      </c>
      <c r="B233" s="172" t="s">
        <v>360</v>
      </c>
      <c r="C233" s="173" t="s">
        <v>361</v>
      </c>
      <c r="D233" s="174" t="s">
        <v>125</v>
      </c>
      <c r="E233" s="175">
        <v>2</v>
      </c>
      <c r="F233" s="230">
        <v>0</v>
      </c>
      <c r="G233" s="176">
        <f t="shared" si="6"/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 t="shared" si="7"/>
        <v>0</v>
      </c>
      <c r="BB233" s="146">
        <f t="shared" si="8"/>
        <v>0</v>
      </c>
      <c r="BC233" s="146">
        <f t="shared" si="9"/>
        <v>0</v>
      </c>
      <c r="BD233" s="146">
        <f t="shared" si="10"/>
        <v>0</v>
      </c>
      <c r="BE233" s="146">
        <f t="shared" si="11"/>
        <v>0</v>
      </c>
      <c r="CA233" s="177">
        <v>1</v>
      </c>
      <c r="CB233" s="177">
        <v>7</v>
      </c>
      <c r="CZ233" s="146">
        <v>0</v>
      </c>
    </row>
    <row r="234" spans="1:104" ht="22.5" x14ac:dyDescent="0.2">
      <c r="A234" s="171">
        <v>83</v>
      </c>
      <c r="B234" s="172" t="s">
        <v>362</v>
      </c>
      <c r="C234" s="173" t="s">
        <v>363</v>
      </c>
      <c r="D234" s="174" t="s">
        <v>125</v>
      </c>
      <c r="E234" s="175">
        <v>1</v>
      </c>
      <c r="F234" s="230">
        <v>0</v>
      </c>
      <c r="G234" s="176">
        <f t="shared" si="6"/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 t="shared" si="7"/>
        <v>0</v>
      </c>
      <c r="BB234" s="146">
        <f t="shared" si="8"/>
        <v>0</v>
      </c>
      <c r="BC234" s="146">
        <f t="shared" si="9"/>
        <v>0</v>
      </c>
      <c r="BD234" s="146">
        <f t="shared" si="10"/>
        <v>0</v>
      </c>
      <c r="BE234" s="146">
        <f t="shared" si="11"/>
        <v>0</v>
      </c>
      <c r="CA234" s="177">
        <v>1</v>
      </c>
      <c r="CB234" s="177">
        <v>7</v>
      </c>
      <c r="CZ234" s="146">
        <v>0</v>
      </c>
    </row>
    <row r="235" spans="1:104" ht="22.5" x14ac:dyDescent="0.2">
      <c r="A235" s="171">
        <v>84</v>
      </c>
      <c r="B235" s="172" t="s">
        <v>364</v>
      </c>
      <c r="C235" s="173" t="s">
        <v>365</v>
      </c>
      <c r="D235" s="174" t="s">
        <v>125</v>
      </c>
      <c r="E235" s="175">
        <v>1</v>
      </c>
      <c r="F235" s="230">
        <v>0</v>
      </c>
      <c r="G235" s="176">
        <f t="shared" si="6"/>
        <v>0</v>
      </c>
      <c r="O235" s="170">
        <v>2</v>
      </c>
      <c r="AA235" s="146">
        <v>12</v>
      </c>
      <c r="AB235" s="146">
        <v>0</v>
      </c>
      <c r="AC235" s="146">
        <v>18</v>
      </c>
      <c r="AZ235" s="146">
        <v>2</v>
      </c>
      <c r="BA235" s="146">
        <f t="shared" si="7"/>
        <v>0</v>
      </c>
      <c r="BB235" s="146">
        <f t="shared" si="8"/>
        <v>0</v>
      </c>
      <c r="BC235" s="146">
        <f t="shared" si="9"/>
        <v>0</v>
      </c>
      <c r="BD235" s="146">
        <f t="shared" si="10"/>
        <v>0</v>
      </c>
      <c r="BE235" s="146">
        <f t="shared" si="11"/>
        <v>0</v>
      </c>
      <c r="CA235" s="177">
        <v>12</v>
      </c>
      <c r="CB235" s="177">
        <v>0</v>
      </c>
      <c r="CZ235" s="146">
        <v>0</v>
      </c>
    </row>
    <row r="236" spans="1:104" ht="22.5" x14ac:dyDescent="0.2">
      <c r="A236" s="171">
        <v>85</v>
      </c>
      <c r="B236" s="172" t="s">
        <v>366</v>
      </c>
      <c r="C236" s="173" t="s">
        <v>367</v>
      </c>
      <c r="D236" s="174" t="s">
        <v>125</v>
      </c>
      <c r="E236" s="175">
        <v>1</v>
      </c>
      <c r="F236" s="230">
        <v>0</v>
      </c>
      <c r="G236" s="176">
        <f t="shared" si="6"/>
        <v>0</v>
      </c>
      <c r="O236" s="170">
        <v>2</v>
      </c>
      <c r="AA236" s="146">
        <v>12</v>
      </c>
      <c r="AB236" s="146">
        <v>0</v>
      </c>
      <c r="AC236" s="146">
        <v>159</v>
      </c>
      <c r="AZ236" s="146">
        <v>2</v>
      </c>
      <c r="BA236" s="146">
        <f t="shared" si="7"/>
        <v>0</v>
      </c>
      <c r="BB236" s="146">
        <f t="shared" si="8"/>
        <v>0</v>
      </c>
      <c r="BC236" s="146">
        <f t="shared" si="9"/>
        <v>0</v>
      </c>
      <c r="BD236" s="146">
        <f t="shared" si="10"/>
        <v>0</v>
      </c>
      <c r="BE236" s="146">
        <f t="shared" si="11"/>
        <v>0</v>
      </c>
      <c r="CA236" s="177">
        <v>12</v>
      </c>
      <c r="CB236" s="177">
        <v>0</v>
      </c>
      <c r="CZ236" s="146">
        <v>0</v>
      </c>
    </row>
    <row r="237" spans="1:104" x14ac:dyDescent="0.2">
      <c r="A237" s="171">
        <v>86</v>
      </c>
      <c r="B237" s="172" t="s">
        <v>368</v>
      </c>
      <c r="C237" s="173" t="s">
        <v>369</v>
      </c>
      <c r="D237" s="174" t="s">
        <v>125</v>
      </c>
      <c r="E237" s="175">
        <v>1</v>
      </c>
      <c r="F237" s="230">
        <v>0</v>
      </c>
      <c r="G237" s="176">
        <f t="shared" si="6"/>
        <v>0</v>
      </c>
      <c r="O237" s="170">
        <v>2</v>
      </c>
      <c r="AA237" s="146">
        <v>12</v>
      </c>
      <c r="AB237" s="146">
        <v>0</v>
      </c>
      <c r="AC237" s="146">
        <v>160</v>
      </c>
      <c r="AZ237" s="146">
        <v>2</v>
      </c>
      <c r="BA237" s="146">
        <f t="shared" si="7"/>
        <v>0</v>
      </c>
      <c r="BB237" s="146">
        <f t="shared" si="8"/>
        <v>0</v>
      </c>
      <c r="BC237" s="146">
        <f t="shared" si="9"/>
        <v>0</v>
      </c>
      <c r="BD237" s="146">
        <f t="shared" si="10"/>
        <v>0</v>
      </c>
      <c r="BE237" s="146">
        <f t="shared" si="11"/>
        <v>0</v>
      </c>
      <c r="CA237" s="177">
        <v>12</v>
      </c>
      <c r="CB237" s="177">
        <v>0</v>
      </c>
      <c r="CZ237" s="146">
        <v>0</v>
      </c>
    </row>
    <row r="238" spans="1:104" x14ac:dyDescent="0.2">
      <c r="A238" s="171">
        <v>87</v>
      </c>
      <c r="B238" s="172" t="s">
        <v>370</v>
      </c>
      <c r="C238" s="173" t="s">
        <v>371</v>
      </c>
      <c r="D238" s="174" t="s">
        <v>125</v>
      </c>
      <c r="E238" s="175">
        <v>1</v>
      </c>
      <c r="F238" s="230">
        <v>0</v>
      </c>
      <c r="G238" s="176">
        <f t="shared" si="6"/>
        <v>0</v>
      </c>
      <c r="O238" s="170">
        <v>2</v>
      </c>
      <c r="AA238" s="146">
        <v>3</v>
      </c>
      <c r="AB238" s="146">
        <v>7</v>
      </c>
      <c r="AC238" s="146">
        <v>61160101</v>
      </c>
      <c r="AZ238" s="146">
        <v>2</v>
      </c>
      <c r="BA238" s="146">
        <f t="shared" si="7"/>
        <v>0</v>
      </c>
      <c r="BB238" s="146">
        <f t="shared" si="8"/>
        <v>0</v>
      </c>
      <c r="BC238" s="146">
        <f t="shared" si="9"/>
        <v>0</v>
      </c>
      <c r="BD238" s="146">
        <f t="shared" si="10"/>
        <v>0</v>
      </c>
      <c r="BE238" s="146">
        <f t="shared" si="11"/>
        <v>0</v>
      </c>
      <c r="CA238" s="177">
        <v>3</v>
      </c>
      <c r="CB238" s="177">
        <v>7</v>
      </c>
      <c r="CZ238" s="146">
        <v>1.2999999999999999E-2</v>
      </c>
    </row>
    <row r="239" spans="1:104" x14ac:dyDescent="0.2">
      <c r="A239" s="171">
        <v>88</v>
      </c>
      <c r="B239" s="172" t="s">
        <v>372</v>
      </c>
      <c r="C239" s="173" t="s">
        <v>373</v>
      </c>
      <c r="D239" s="174" t="s">
        <v>125</v>
      </c>
      <c r="E239" s="175">
        <v>7</v>
      </c>
      <c r="F239" s="230">
        <v>0</v>
      </c>
      <c r="G239" s="176">
        <f t="shared" si="6"/>
        <v>0</v>
      </c>
      <c r="O239" s="170">
        <v>2</v>
      </c>
      <c r="AA239" s="146">
        <v>3</v>
      </c>
      <c r="AB239" s="146">
        <v>7</v>
      </c>
      <c r="AC239" s="146">
        <v>61160102</v>
      </c>
      <c r="AZ239" s="146">
        <v>2</v>
      </c>
      <c r="BA239" s="146">
        <f t="shared" si="7"/>
        <v>0</v>
      </c>
      <c r="BB239" s="146">
        <f t="shared" si="8"/>
        <v>0</v>
      </c>
      <c r="BC239" s="146">
        <f t="shared" si="9"/>
        <v>0</v>
      </c>
      <c r="BD239" s="146">
        <f t="shared" si="10"/>
        <v>0</v>
      </c>
      <c r="BE239" s="146">
        <f t="shared" si="11"/>
        <v>0</v>
      </c>
      <c r="CA239" s="177">
        <v>3</v>
      </c>
      <c r="CB239" s="177">
        <v>7</v>
      </c>
      <c r="CZ239" s="146">
        <v>1.4500000000000001E-2</v>
      </c>
    </row>
    <row r="240" spans="1:104" x14ac:dyDescent="0.2">
      <c r="A240" s="171">
        <v>89</v>
      </c>
      <c r="B240" s="172" t="s">
        <v>374</v>
      </c>
      <c r="C240" s="173" t="s">
        <v>375</v>
      </c>
      <c r="D240" s="174" t="s">
        <v>125</v>
      </c>
      <c r="E240" s="175">
        <v>12</v>
      </c>
      <c r="F240" s="230">
        <v>0</v>
      </c>
      <c r="G240" s="176">
        <f t="shared" si="6"/>
        <v>0</v>
      </c>
      <c r="O240" s="170">
        <v>2</v>
      </c>
      <c r="AA240" s="146">
        <v>3</v>
      </c>
      <c r="AB240" s="146">
        <v>7</v>
      </c>
      <c r="AC240" s="146">
        <v>61160103</v>
      </c>
      <c r="AZ240" s="146">
        <v>2</v>
      </c>
      <c r="BA240" s="146">
        <f t="shared" si="7"/>
        <v>0</v>
      </c>
      <c r="BB240" s="146">
        <f t="shared" si="8"/>
        <v>0</v>
      </c>
      <c r="BC240" s="146">
        <f t="shared" si="9"/>
        <v>0</v>
      </c>
      <c r="BD240" s="146">
        <f t="shared" si="10"/>
        <v>0</v>
      </c>
      <c r="BE240" s="146">
        <f t="shared" si="11"/>
        <v>0</v>
      </c>
      <c r="CA240" s="177">
        <v>3</v>
      </c>
      <c r="CB240" s="177">
        <v>7</v>
      </c>
      <c r="CZ240" s="146">
        <v>1.6E-2</v>
      </c>
    </row>
    <row r="241" spans="1:104" x14ac:dyDescent="0.2">
      <c r="A241" s="171">
        <v>90</v>
      </c>
      <c r="B241" s="172" t="s">
        <v>376</v>
      </c>
      <c r="C241" s="173" t="s">
        <v>377</v>
      </c>
      <c r="D241" s="174" t="s">
        <v>125</v>
      </c>
      <c r="E241" s="175">
        <v>1</v>
      </c>
      <c r="F241" s="230">
        <v>0</v>
      </c>
      <c r="G241" s="176">
        <f t="shared" si="6"/>
        <v>0</v>
      </c>
      <c r="O241" s="170">
        <v>2</v>
      </c>
      <c r="AA241" s="146">
        <v>3</v>
      </c>
      <c r="AB241" s="146">
        <v>7</v>
      </c>
      <c r="AC241" s="146">
        <v>61160104</v>
      </c>
      <c r="AZ241" s="146">
        <v>2</v>
      </c>
      <c r="BA241" s="146">
        <f t="shared" si="7"/>
        <v>0</v>
      </c>
      <c r="BB241" s="146">
        <f t="shared" si="8"/>
        <v>0</v>
      </c>
      <c r="BC241" s="146">
        <f t="shared" si="9"/>
        <v>0</v>
      </c>
      <c r="BD241" s="146">
        <f t="shared" si="10"/>
        <v>0</v>
      </c>
      <c r="BE241" s="146">
        <f t="shared" si="11"/>
        <v>0</v>
      </c>
      <c r="CA241" s="177">
        <v>3</v>
      </c>
      <c r="CB241" s="177">
        <v>7</v>
      </c>
      <c r="CZ241" s="146">
        <v>1.7000000000000001E-2</v>
      </c>
    </row>
    <row r="242" spans="1:104" x14ac:dyDescent="0.2">
      <c r="A242" s="171">
        <v>91</v>
      </c>
      <c r="B242" s="172" t="s">
        <v>378</v>
      </c>
      <c r="C242" s="173" t="s">
        <v>379</v>
      </c>
      <c r="D242" s="174" t="s">
        <v>125</v>
      </c>
      <c r="E242" s="175">
        <v>2</v>
      </c>
      <c r="F242" s="230">
        <v>0</v>
      </c>
      <c r="G242" s="176">
        <f t="shared" si="6"/>
        <v>0</v>
      </c>
      <c r="O242" s="170">
        <v>2</v>
      </c>
      <c r="AA242" s="146">
        <v>3</v>
      </c>
      <c r="AB242" s="146">
        <v>7</v>
      </c>
      <c r="AC242" s="146">
        <v>61160106</v>
      </c>
      <c r="AZ242" s="146">
        <v>2</v>
      </c>
      <c r="BA242" s="146">
        <f t="shared" si="7"/>
        <v>0</v>
      </c>
      <c r="BB242" s="146">
        <f t="shared" si="8"/>
        <v>0</v>
      </c>
      <c r="BC242" s="146">
        <f t="shared" si="9"/>
        <v>0</v>
      </c>
      <c r="BD242" s="146">
        <f t="shared" si="10"/>
        <v>0</v>
      </c>
      <c r="BE242" s="146">
        <f t="shared" si="11"/>
        <v>0</v>
      </c>
      <c r="CA242" s="177">
        <v>3</v>
      </c>
      <c r="CB242" s="177">
        <v>7</v>
      </c>
      <c r="CZ242" s="146">
        <v>2.9000000000000001E-2</v>
      </c>
    </row>
    <row r="243" spans="1:104" x14ac:dyDescent="0.2">
      <c r="A243" s="171">
        <v>92</v>
      </c>
      <c r="B243" s="172" t="s">
        <v>380</v>
      </c>
      <c r="C243" s="173" t="s">
        <v>381</v>
      </c>
      <c r="D243" s="174" t="s">
        <v>112</v>
      </c>
      <c r="E243" s="175">
        <v>0.38150000000000001</v>
      </c>
      <c r="F243" s="230">
        <v>0</v>
      </c>
      <c r="G243" s="176">
        <f t="shared" si="6"/>
        <v>0</v>
      </c>
      <c r="O243" s="170">
        <v>2</v>
      </c>
      <c r="AA243" s="146">
        <v>7</v>
      </c>
      <c r="AB243" s="146">
        <v>1001</v>
      </c>
      <c r="AC243" s="146">
        <v>5</v>
      </c>
      <c r="AZ243" s="146">
        <v>2</v>
      </c>
      <c r="BA243" s="146">
        <f t="shared" si="7"/>
        <v>0</v>
      </c>
      <c r="BB243" s="146">
        <f t="shared" si="8"/>
        <v>0</v>
      </c>
      <c r="BC243" s="146">
        <f t="shared" si="9"/>
        <v>0</v>
      </c>
      <c r="BD243" s="146">
        <f t="shared" si="10"/>
        <v>0</v>
      </c>
      <c r="BE243" s="146">
        <f t="shared" si="11"/>
        <v>0</v>
      </c>
      <c r="CA243" s="177">
        <v>7</v>
      </c>
      <c r="CB243" s="177">
        <v>1001</v>
      </c>
      <c r="CZ243" s="146">
        <v>0</v>
      </c>
    </row>
    <row r="244" spans="1:104" x14ac:dyDescent="0.2">
      <c r="A244" s="183"/>
      <c r="B244" s="184" t="s">
        <v>76</v>
      </c>
      <c r="C244" s="185" t="str">
        <f>CONCATENATE(B230," ",C230)</f>
        <v>766 Konstrukce truhlářské</v>
      </c>
      <c r="D244" s="186"/>
      <c r="E244" s="187"/>
      <c r="F244" s="232"/>
      <c r="G244" s="189">
        <f>SUM(G230:G243)</f>
        <v>0</v>
      </c>
      <c r="O244" s="170">
        <v>4</v>
      </c>
      <c r="BA244" s="190">
        <f>SUM(BA230:BA243)</f>
        <v>0</v>
      </c>
      <c r="BB244" s="190">
        <f>SUM(BB230:BB243)</f>
        <v>0</v>
      </c>
      <c r="BC244" s="190">
        <f>SUM(BC230:BC243)</f>
        <v>0</v>
      </c>
      <c r="BD244" s="190">
        <f>SUM(BD230:BD243)</f>
        <v>0</v>
      </c>
      <c r="BE244" s="190">
        <f>SUM(BE230:BE243)</f>
        <v>0</v>
      </c>
    </row>
    <row r="245" spans="1:104" x14ac:dyDescent="0.2">
      <c r="A245" s="163" t="s">
        <v>72</v>
      </c>
      <c r="B245" s="164" t="s">
        <v>382</v>
      </c>
      <c r="C245" s="165" t="s">
        <v>383</v>
      </c>
      <c r="D245" s="166"/>
      <c r="E245" s="167"/>
      <c r="F245" s="233"/>
      <c r="G245" s="168"/>
      <c r="H245" s="169"/>
      <c r="I245" s="169"/>
      <c r="O245" s="170">
        <v>1</v>
      </c>
    </row>
    <row r="246" spans="1:104" ht="22.5" x14ac:dyDescent="0.2">
      <c r="A246" s="171">
        <v>93</v>
      </c>
      <c r="B246" s="172" t="s">
        <v>384</v>
      </c>
      <c r="C246" s="173" t="s">
        <v>385</v>
      </c>
      <c r="D246" s="174" t="s">
        <v>117</v>
      </c>
      <c r="E246" s="175">
        <v>183.08</v>
      </c>
      <c r="F246" s="230">
        <v>0</v>
      </c>
      <c r="G246" s="176">
        <f>E246*F246</f>
        <v>0</v>
      </c>
      <c r="O246" s="170">
        <v>2</v>
      </c>
      <c r="AA246" s="146">
        <v>1</v>
      </c>
      <c r="AB246" s="146">
        <v>7</v>
      </c>
      <c r="AC246" s="146">
        <v>7</v>
      </c>
      <c r="AZ246" s="146">
        <v>2</v>
      </c>
      <c r="BA246" s="146">
        <f>IF(AZ246=1,G246,0)</f>
        <v>0</v>
      </c>
      <c r="BB246" s="146">
        <f>IF(AZ246=2,G246,0)</f>
        <v>0</v>
      </c>
      <c r="BC246" s="146">
        <f>IF(AZ246=3,G246,0)</f>
        <v>0</v>
      </c>
      <c r="BD246" s="146">
        <f>IF(AZ246=4,G246,0)</f>
        <v>0</v>
      </c>
      <c r="BE246" s="146">
        <f>IF(AZ246=5,G246,0)</f>
        <v>0</v>
      </c>
      <c r="CA246" s="177">
        <v>1</v>
      </c>
      <c r="CB246" s="177">
        <v>7</v>
      </c>
      <c r="CZ246" s="146">
        <v>0</v>
      </c>
    </row>
    <row r="247" spans="1:104" ht="22.5" x14ac:dyDescent="0.2">
      <c r="A247" s="178"/>
      <c r="B247" s="180"/>
      <c r="C247" s="223" t="s">
        <v>386</v>
      </c>
      <c r="D247" s="224"/>
      <c r="E247" s="181">
        <v>183.08</v>
      </c>
      <c r="F247" s="231"/>
      <c r="G247" s="182"/>
      <c r="M247" s="179" t="s">
        <v>386</v>
      </c>
      <c r="O247" s="170"/>
    </row>
    <row r="248" spans="1:104" x14ac:dyDescent="0.2">
      <c r="A248" s="171">
        <v>94</v>
      </c>
      <c r="B248" s="172" t="s">
        <v>387</v>
      </c>
      <c r="C248" s="173" t="s">
        <v>388</v>
      </c>
      <c r="D248" s="174" t="s">
        <v>304</v>
      </c>
      <c r="E248" s="175">
        <v>238.88</v>
      </c>
      <c r="F248" s="230">
        <v>0</v>
      </c>
      <c r="G248" s="176">
        <f>E248*F248</f>
        <v>0</v>
      </c>
      <c r="O248" s="170">
        <v>2</v>
      </c>
      <c r="AA248" s="146">
        <v>1</v>
      </c>
      <c r="AB248" s="146">
        <v>7</v>
      </c>
      <c r="AC248" s="146">
        <v>7</v>
      </c>
      <c r="AZ248" s="146">
        <v>2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7">
        <v>1</v>
      </c>
      <c r="CB248" s="177">
        <v>7</v>
      </c>
      <c r="CZ248" s="146">
        <v>6.0999999999999997E-4</v>
      </c>
    </row>
    <row r="249" spans="1:104" ht="22.5" x14ac:dyDescent="0.2">
      <c r="A249" s="178"/>
      <c r="B249" s="180"/>
      <c r="C249" s="223" t="s">
        <v>389</v>
      </c>
      <c r="D249" s="224"/>
      <c r="E249" s="181">
        <v>40.56</v>
      </c>
      <c r="F249" s="231"/>
      <c r="G249" s="182"/>
      <c r="M249" s="179" t="s">
        <v>389</v>
      </c>
      <c r="O249" s="170"/>
    </row>
    <row r="250" spans="1:104" x14ac:dyDescent="0.2">
      <c r="A250" s="178"/>
      <c r="B250" s="180"/>
      <c r="C250" s="223" t="s">
        <v>154</v>
      </c>
      <c r="D250" s="224"/>
      <c r="E250" s="181">
        <v>38</v>
      </c>
      <c r="F250" s="231"/>
      <c r="G250" s="182"/>
      <c r="M250" s="179" t="s">
        <v>154</v>
      </c>
      <c r="O250" s="170"/>
    </row>
    <row r="251" spans="1:104" x14ac:dyDescent="0.2">
      <c r="A251" s="178"/>
      <c r="B251" s="180"/>
      <c r="C251" s="223" t="s">
        <v>155</v>
      </c>
      <c r="D251" s="224"/>
      <c r="E251" s="181">
        <v>2.7</v>
      </c>
      <c r="F251" s="231"/>
      <c r="G251" s="182"/>
      <c r="M251" s="179" t="s">
        <v>155</v>
      </c>
      <c r="O251" s="170"/>
    </row>
    <row r="252" spans="1:104" x14ac:dyDescent="0.2">
      <c r="A252" s="178"/>
      <c r="B252" s="180"/>
      <c r="C252" s="223" t="s">
        <v>156</v>
      </c>
      <c r="D252" s="224"/>
      <c r="E252" s="181">
        <v>12.9</v>
      </c>
      <c r="F252" s="231"/>
      <c r="G252" s="182"/>
      <c r="M252" s="179" t="s">
        <v>156</v>
      </c>
      <c r="O252" s="170"/>
    </row>
    <row r="253" spans="1:104" x14ac:dyDescent="0.2">
      <c r="A253" s="178"/>
      <c r="B253" s="180"/>
      <c r="C253" s="223" t="s">
        <v>101</v>
      </c>
      <c r="D253" s="224"/>
      <c r="E253" s="181">
        <v>0</v>
      </c>
      <c r="F253" s="231"/>
      <c r="G253" s="182"/>
      <c r="M253" s="179">
        <v>0</v>
      </c>
      <c r="O253" s="170"/>
    </row>
    <row r="254" spans="1:104" x14ac:dyDescent="0.2">
      <c r="A254" s="178"/>
      <c r="B254" s="180"/>
      <c r="C254" s="223" t="s">
        <v>101</v>
      </c>
      <c r="D254" s="224"/>
      <c r="E254" s="181">
        <v>0</v>
      </c>
      <c r="F254" s="231"/>
      <c r="G254" s="182"/>
      <c r="M254" s="179">
        <v>0</v>
      </c>
      <c r="O254" s="170"/>
    </row>
    <row r="255" spans="1:104" ht="33.75" x14ac:dyDescent="0.2">
      <c r="A255" s="178"/>
      <c r="B255" s="180"/>
      <c r="C255" s="223" t="s">
        <v>390</v>
      </c>
      <c r="D255" s="224"/>
      <c r="E255" s="181">
        <v>105.95</v>
      </c>
      <c r="F255" s="231"/>
      <c r="G255" s="182"/>
      <c r="M255" s="179" t="s">
        <v>390</v>
      </c>
      <c r="O255" s="170"/>
    </row>
    <row r="256" spans="1:104" ht="22.5" x14ac:dyDescent="0.2">
      <c r="A256" s="178"/>
      <c r="B256" s="180"/>
      <c r="C256" s="223" t="s">
        <v>391</v>
      </c>
      <c r="D256" s="224"/>
      <c r="E256" s="181">
        <v>66.849999999999994</v>
      </c>
      <c r="F256" s="231"/>
      <c r="G256" s="182"/>
      <c r="M256" s="179" t="s">
        <v>391</v>
      </c>
      <c r="O256" s="170"/>
    </row>
    <row r="257" spans="1:104" ht="33.75" x14ac:dyDescent="0.2">
      <c r="A257" s="178"/>
      <c r="B257" s="180"/>
      <c r="C257" s="223" t="s">
        <v>392</v>
      </c>
      <c r="D257" s="224"/>
      <c r="E257" s="181">
        <v>-28.08</v>
      </c>
      <c r="F257" s="231"/>
      <c r="G257" s="182"/>
      <c r="M257" s="179" t="s">
        <v>392</v>
      </c>
      <c r="O257" s="170"/>
    </row>
    <row r="258" spans="1:104" x14ac:dyDescent="0.2">
      <c r="A258" s="171">
        <v>95</v>
      </c>
      <c r="B258" s="172" t="s">
        <v>393</v>
      </c>
      <c r="C258" s="173" t="s">
        <v>394</v>
      </c>
      <c r="D258" s="174" t="s">
        <v>304</v>
      </c>
      <c r="E258" s="175">
        <v>153.58000000000001</v>
      </c>
      <c r="F258" s="230">
        <v>0</v>
      </c>
      <c r="G258" s="176">
        <f>E258*F258</f>
        <v>0</v>
      </c>
      <c r="O258" s="170">
        <v>2</v>
      </c>
      <c r="AA258" s="146">
        <v>1</v>
      </c>
      <c r="AB258" s="146">
        <v>7</v>
      </c>
      <c r="AC258" s="146">
        <v>7</v>
      </c>
      <c r="AZ258" s="146">
        <v>2</v>
      </c>
      <c r="BA258" s="146">
        <f>IF(AZ258=1,G258,0)</f>
        <v>0</v>
      </c>
      <c r="BB258" s="146">
        <f>IF(AZ258=2,G258,0)</f>
        <v>0</v>
      </c>
      <c r="BC258" s="146">
        <f>IF(AZ258=3,G258,0)</f>
        <v>0</v>
      </c>
      <c r="BD258" s="146">
        <f>IF(AZ258=4,G258,0)</f>
        <v>0</v>
      </c>
      <c r="BE258" s="146">
        <f>IF(AZ258=5,G258,0)</f>
        <v>0</v>
      </c>
      <c r="CA258" s="177">
        <v>1</v>
      </c>
      <c r="CB258" s="177">
        <v>7</v>
      </c>
      <c r="CZ258" s="146">
        <v>0</v>
      </c>
    </row>
    <row r="259" spans="1:104" ht="22.5" x14ac:dyDescent="0.2">
      <c r="A259" s="171">
        <v>96</v>
      </c>
      <c r="B259" s="172" t="s">
        <v>395</v>
      </c>
      <c r="C259" s="173" t="s">
        <v>396</v>
      </c>
      <c r="D259" s="174" t="s">
        <v>117</v>
      </c>
      <c r="E259" s="175">
        <v>159.19999999999999</v>
      </c>
      <c r="F259" s="230">
        <v>0</v>
      </c>
      <c r="G259" s="176">
        <f>E259*F259</f>
        <v>0</v>
      </c>
      <c r="O259" s="170">
        <v>2</v>
      </c>
      <c r="AA259" s="146">
        <v>1</v>
      </c>
      <c r="AB259" s="146">
        <v>7</v>
      </c>
      <c r="AC259" s="146">
        <v>7</v>
      </c>
      <c r="AZ259" s="146">
        <v>2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7">
        <v>1</v>
      </c>
      <c r="CB259" s="177">
        <v>7</v>
      </c>
      <c r="CZ259" s="146">
        <v>2.8500000000000001E-3</v>
      </c>
    </row>
    <row r="260" spans="1:104" x14ac:dyDescent="0.2">
      <c r="A260" s="178"/>
      <c r="B260" s="180"/>
      <c r="C260" s="223" t="s">
        <v>397</v>
      </c>
      <c r="D260" s="224"/>
      <c r="E260" s="181">
        <v>159.19999999999999</v>
      </c>
      <c r="F260" s="231"/>
      <c r="G260" s="182"/>
      <c r="M260" s="179" t="s">
        <v>397</v>
      </c>
      <c r="O260" s="170"/>
    </row>
    <row r="261" spans="1:104" x14ac:dyDescent="0.2">
      <c r="A261" s="171">
        <v>97</v>
      </c>
      <c r="B261" s="172" t="s">
        <v>398</v>
      </c>
      <c r="C261" s="173" t="s">
        <v>399</v>
      </c>
      <c r="D261" s="174" t="s">
        <v>117</v>
      </c>
      <c r="E261" s="175">
        <v>159.19999999999999</v>
      </c>
      <c r="F261" s="230">
        <v>0</v>
      </c>
      <c r="G261" s="176">
        <f>E261*F261</f>
        <v>0</v>
      </c>
      <c r="O261" s="170">
        <v>2</v>
      </c>
      <c r="AA261" s="146">
        <v>1</v>
      </c>
      <c r="AB261" s="146">
        <v>7</v>
      </c>
      <c r="AC261" s="146">
        <v>7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1</v>
      </c>
      <c r="CB261" s="177">
        <v>7</v>
      </c>
      <c r="CZ261" s="146">
        <v>1.5E-3</v>
      </c>
    </row>
    <row r="262" spans="1:104" x14ac:dyDescent="0.2">
      <c r="A262" s="178"/>
      <c r="B262" s="180"/>
      <c r="C262" s="223" t="s">
        <v>397</v>
      </c>
      <c r="D262" s="224"/>
      <c r="E262" s="181">
        <v>159.19999999999999</v>
      </c>
      <c r="F262" s="231"/>
      <c r="G262" s="182"/>
      <c r="M262" s="179" t="s">
        <v>397</v>
      </c>
      <c r="O262" s="170"/>
    </row>
    <row r="263" spans="1:104" x14ac:dyDescent="0.2">
      <c r="A263" s="171">
        <v>98</v>
      </c>
      <c r="B263" s="172" t="s">
        <v>400</v>
      </c>
      <c r="C263" s="173" t="s">
        <v>401</v>
      </c>
      <c r="D263" s="174" t="s">
        <v>112</v>
      </c>
      <c r="E263" s="175">
        <v>0.8382368</v>
      </c>
      <c r="F263" s="230">
        <v>0</v>
      </c>
      <c r="G263" s="176">
        <f>E263*F263</f>
        <v>0</v>
      </c>
      <c r="O263" s="170">
        <v>2</v>
      </c>
      <c r="AA263" s="146">
        <v>7</v>
      </c>
      <c r="AB263" s="146">
        <v>1001</v>
      </c>
      <c r="AC263" s="146">
        <v>5</v>
      </c>
      <c r="AZ263" s="146">
        <v>2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7">
        <v>7</v>
      </c>
      <c r="CB263" s="177">
        <v>1001</v>
      </c>
      <c r="CZ263" s="146">
        <v>0</v>
      </c>
    </row>
    <row r="264" spans="1:104" x14ac:dyDescent="0.2">
      <c r="A264" s="183"/>
      <c r="B264" s="184" t="s">
        <v>76</v>
      </c>
      <c r="C264" s="185" t="str">
        <f>CONCATENATE(B245," ",C245)</f>
        <v>771 Podlahy z dlaždic a obklady</v>
      </c>
      <c r="D264" s="186"/>
      <c r="E264" s="187"/>
      <c r="F264" s="232"/>
      <c r="G264" s="189">
        <f>SUM(G245:G263)</f>
        <v>0</v>
      </c>
      <c r="O264" s="170">
        <v>4</v>
      </c>
      <c r="BA264" s="190">
        <f>SUM(BA245:BA263)</f>
        <v>0</v>
      </c>
      <c r="BB264" s="190">
        <f>SUM(BB245:BB263)</f>
        <v>0</v>
      </c>
      <c r="BC264" s="190">
        <f>SUM(BC245:BC263)</f>
        <v>0</v>
      </c>
      <c r="BD264" s="190">
        <f>SUM(BD245:BD263)</f>
        <v>0</v>
      </c>
      <c r="BE264" s="190">
        <f>SUM(BE245:BE263)</f>
        <v>0</v>
      </c>
    </row>
    <row r="265" spans="1:104" x14ac:dyDescent="0.2">
      <c r="A265" s="163" t="s">
        <v>72</v>
      </c>
      <c r="B265" s="164" t="s">
        <v>402</v>
      </c>
      <c r="C265" s="165" t="s">
        <v>403</v>
      </c>
      <c r="D265" s="166"/>
      <c r="E265" s="167"/>
      <c r="F265" s="233"/>
      <c r="G265" s="168"/>
      <c r="H265" s="169"/>
      <c r="I265" s="169"/>
      <c r="O265" s="170">
        <v>1</v>
      </c>
    </row>
    <row r="266" spans="1:104" x14ac:dyDescent="0.2">
      <c r="A266" s="171">
        <v>99</v>
      </c>
      <c r="B266" s="172" t="s">
        <v>404</v>
      </c>
      <c r="C266" s="173" t="s">
        <v>405</v>
      </c>
      <c r="D266" s="174" t="s">
        <v>304</v>
      </c>
      <c r="E266" s="175">
        <v>35.85</v>
      </c>
      <c r="F266" s="230">
        <v>0</v>
      </c>
      <c r="G266" s="176">
        <f>E266*F266</f>
        <v>0</v>
      </c>
      <c r="O266" s="170">
        <v>2</v>
      </c>
      <c r="AA266" s="146">
        <v>1</v>
      </c>
      <c r="AB266" s="146">
        <v>7</v>
      </c>
      <c r="AC266" s="146">
        <v>7</v>
      </c>
      <c r="AZ266" s="146">
        <v>2</v>
      </c>
      <c r="BA266" s="146">
        <f>IF(AZ266=1,G266,0)</f>
        <v>0</v>
      </c>
      <c r="BB266" s="146">
        <f>IF(AZ266=2,G266,0)</f>
        <v>0</v>
      </c>
      <c r="BC266" s="146">
        <f>IF(AZ266=3,G266,0)</f>
        <v>0</v>
      </c>
      <c r="BD266" s="146">
        <f>IF(AZ266=4,G266,0)</f>
        <v>0</v>
      </c>
      <c r="BE266" s="146">
        <f>IF(AZ266=5,G266,0)</f>
        <v>0</v>
      </c>
      <c r="CA266" s="177">
        <v>1</v>
      </c>
      <c r="CB266" s="177">
        <v>7</v>
      </c>
      <c r="CZ266" s="146">
        <v>2.0000000000000002E-5</v>
      </c>
    </row>
    <row r="267" spans="1:104" x14ac:dyDescent="0.2">
      <c r="A267" s="178"/>
      <c r="B267" s="180"/>
      <c r="C267" s="223" t="s">
        <v>406</v>
      </c>
      <c r="D267" s="224"/>
      <c r="E267" s="181">
        <v>14.15</v>
      </c>
      <c r="F267" s="231"/>
      <c r="G267" s="182"/>
      <c r="M267" s="179" t="s">
        <v>406</v>
      </c>
      <c r="O267" s="170"/>
    </row>
    <row r="268" spans="1:104" x14ac:dyDescent="0.2">
      <c r="A268" s="178"/>
      <c r="B268" s="180"/>
      <c r="C268" s="223" t="s">
        <v>407</v>
      </c>
      <c r="D268" s="224"/>
      <c r="E268" s="181">
        <v>21.7</v>
      </c>
      <c r="F268" s="231"/>
      <c r="G268" s="182"/>
      <c r="M268" s="179" t="s">
        <v>407</v>
      </c>
      <c r="O268" s="170"/>
    </row>
    <row r="269" spans="1:104" x14ac:dyDescent="0.2">
      <c r="A269" s="171">
        <v>100</v>
      </c>
      <c r="B269" s="172" t="s">
        <v>408</v>
      </c>
      <c r="C269" s="173" t="s">
        <v>409</v>
      </c>
      <c r="D269" s="174" t="s">
        <v>117</v>
      </c>
      <c r="E269" s="175">
        <v>38.04</v>
      </c>
      <c r="F269" s="230">
        <v>0</v>
      </c>
      <c r="G269" s="176">
        <f>E269*F269</f>
        <v>0</v>
      </c>
      <c r="O269" s="170">
        <v>2</v>
      </c>
      <c r="AA269" s="146">
        <v>1</v>
      </c>
      <c r="AB269" s="146">
        <v>7</v>
      </c>
      <c r="AC269" s="146">
        <v>7</v>
      </c>
      <c r="AZ269" s="146">
        <v>2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7">
        <v>1</v>
      </c>
      <c r="CB269" s="177">
        <v>7</v>
      </c>
      <c r="CZ269" s="146">
        <v>2.5000000000000001E-4</v>
      </c>
    </row>
    <row r="270" spans="1:104" x14ac:dyDescent="0.2">
      <c r="A270" s="178"/>
      <c r="B270" s="180"/>
      <c r="C270" s="223" t="s">
        <v>410</v>
      </c>
      <c r="D270" s="224"/>
      <c r="E270" s="181">
        <v>38.04</v>
      </c>
      <c r="F270" s="231"/>
      <c r="G270" s="182"/>
      <c r="M270" s="179" t="s">
        <v>410</v>
      </c>
      <c r="O270" s="170"/>
    </row>
    <row r="271" spans="1:104" x14ac:dyDescent="0.2">
      <c r="A271" s="171">
        <v>101</v>
      </c>
      <c r="B271" s="172" t="s">
        <v>411</v>
      </c>
      <c r="C271" s="173" t="s">
        <v>412</v>
      </c>
      <c r="D271" s="174" t="s">
        <v>117</v>
      </c>
      <c r="E271" s="175">
        <v>43.746000000000002</v>
      </c>
      <c r="F271" s="230">
        <v>0</v>
      </c>
      <c r="G271" s="176">
        <f>E271*F271</f>
        <v>0</v>
      </c>
      <c r="O271" s="170">
        <v>2</v>
      </c>
      <c r="AA271" s="146">
        <v>3</v>
      </c>
      <c r="AB271" s="146">
        <v>7</v>
      </c>
      <c r="AC271" s="146">
        <v>27251010</v>
      </c>
      <c r="AZ271" s="146">
        <v>2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7">
        <v>3</v>
      </c>
      <c r="CB271" s="177">
        <v>7</v>
      </c>
      <c r="CZ271" s="146">
        <v>5.1799999999999997E-3</v>
      </c>
    </row>
    <row r="272" spans="1:104" x14ac:dyDescent="0.2">
      <c r="A272" s="178"/>
      <c r="B272" s="180"/>
      <c r="C272" s="223" t="s">
        <v>413</v>
      </c>
      <c r="D272" s="224"/>
      <c r="E272" s="181">
        <v>43.746000000000002</v>
      </c>
      <c r="F272" s="231"/>
      <c r="G272" s="182"/>
      <c r="M272" s="179" t="s">
        <v>413</v>
      </c>
      <c r="O272" s="170"/>
    </row>
    <row r="273" spans="1:104" x14ac:dyDescent="0.2">
      <c r="A273" s="171">
        <v>102</v>
      </c>
      <c r="B273" s="172" t="s">
        <v>414</v>
      </c>
      <c r="C273" s="173" t="s">
        <v>415</v>
      </c>
      <c r="D273" s="174" t="s">
        <v>112</v>
      </c>
      <c r="E273" s="175">
        <v>0.23683128000000001</v>
      </c>
      <c r="F273" s="230">
        <v>0</v>
      </c>
      <c r="G273" s="176">
        <f>E273*F273</f>
        <v>0</v>
      </c>
      <c r="O273" s="170">
        <v>2</v>
      </c>
      <c r="AA273" s="146">
        <v>7</v>
      </c>
      <c r="AB273" s="146">
        <v>1001</v>
      </c>
      <c r="AC273" s="146">
        <v>5</v>
      </c>
      <c r="AZ273" s="146">
        <v>2</v>
      </c>
      <c r="BA273" s="146">
        <f>IF(AZ273=1,G273,0)</f>
        <v>0</v>
      </c>
      <c r="BB273" s="146">
        <f>IF(AZ273=2,G273,0)</f>
        <v>0</v>
      </c>
      <c r="BC273" s="146">
        <f>IF(AZ273=3,G273,0)</f>
        <v>0</v>
      </c>
      <c r="BD273" s="146">
        <f>IF(AZ273=4,G273,0)</f>
        <v>0</v>
      </c>
      <c r="BE273" s="146">
        <f>IF(AZ273=5,G273,0)</f>
        <v>0</v>
      </c>
      <c r="CA273" s="177">
        <v>7</v>
      </c>
      <c r="CB273" s="177">
        <v>1001</v>
      </c>
      <c r="CZ273" s="146">
        <v>0</v>
      </c>
    </row>
    <row r="274" spans="1:104" x14ac:dyDescent="0.2">
      <c r="A274" s="183"/>
      <c r="B274" s="184" t="s">
        <v>76</v>
      </c>
      <c r="C274" s="185" t="str">
        <f>CONCATENATE(B265," ",C265)</f>
        <v>776 Podlahy povlakové</v>
      </c>
      <c r="D274" s="186"/>
      <c r="E274" s="187"/>
      <c r="F274" s="232"/>
      <c r="G274" s="189">
        <f>SUM(G265:G273)</f>
        <v>0</v>
      </c>
      <c r="O274" s="170">
        <v>4</v>
      </c>
      <c r="BA274" s="190">
        <f>SUM(BA265:BA273)</f>
        <v>0</v>
      </c>
      <c r="BB274" s="190">
        <f>SUM(BB265:BB273)</f>
        <v>0</v>
      </c>
      <c r="BC274" s="190">
        <f>SUM(BC265:BC273)</f>
        <v>0</v>
      </c>
      <c r="BD274" s="190">
        <f>SUM(BD265:BD273)</f>
        <v>0</v>
      </c>
      <c r="BE274" s="190">
        <f>SUM(BE265:BE273)</f>
        <v>0</v>
      </c>
    </row>
    <row r="275" spans="1:104" x14ac:dyDescent="0.2">
      <c r="A275" s="163" t="s">
        <v>72</v>
      </c>
      <c r="B275" s="164" t="s">
        <v>416</v>
      </c>
      <c r="C275" s="165" t="s">
        <v>417</v>
      </c>
      <c r="D275" s="166"/>
      <c r="E275" s="167"/>
      <c r="F275" s="233"/>
      <c r="G275" s="168"/>
      <c r="H275" s="169"/>
      <c r="I275" s="169"/>
      <c r="O275" s="170">
        <v>1</v>
      </c>
    </row>
    <row r="276" spans="1:104" x14ac:dyDescent="0.2">
      <c r="A276" s="171">
        <v>103</v>
      </c>
      <c r="B276" s="172" t="s">
        <v>418</v>
      </c>
      <c r="C276" s="173" t="s">
        <v>399</v>
      </c>
      <c r="D276" s="174" t="s">
        <v>117</v>
      </c>
      <c r="E276" s="175">
        <v>219.01</v>
      </c>
      <c r="F276" s="230">
        <v>0</v>
      </c>
      <c r="G276" s="176">
        <f>E276*F276</f>
        <v>0</v>
      </c>
      <c r="O276" s="170">
        <v>2</v>
      </c>
      <c r="AA276" s="146">
        <v>1</v>
      </c>
      <c r="AB276" s="146">
        <v>7</v>
      </c>
      <c r="AC276" s="146">
        <v>7</v>
      </c>
      <c r="AZ276" s="146">
        <v>2</v>
      </c>
      <c r="BA276" s="146">
        <f>IF(AZ276=1,G276,0)</f>
        <v>0</v>
      </c>
      <c r="BB276" s="146">
        <f>IF(AZ276=2,G276,0)</f>
        <v>0</v>
      </c>
      <c r="BC276" s="146">
        <f>IF(AZ276=3,G276,0)</f>
        <v>0</v>
      </c>
      <c r="BD276" s="146">
        <f>IF(AZ276=4,G276,0)</f>
        <v>0</v>
      </c>
      <c r="BE276" s="146">
        <f>IF(AZ276=5,G276,0)</f>
        <v>0</v>
      </c>
      <c r="CA276" s="177">
        <v>1</v>
      </c>
      <c r="CB276" s="177">
        <v>7</v>
      </c>
      <c r="CZ276" s="146">
        <v>1.5E-3</v>
      </c>
    </row>
    <row r="277" spans="1:104" ht="56.25" x14ac:dyDescent="0.2">
      <c r="A277" s="178"/>
      <c r="B277" s="180"/>
      <c r="C277" s="223" t="s">
        <v>419</v>
      </c>
      <c r="D277" s="224"/>
      <c r="E277" s="181">
        <v>130.36000000000001</v>
      </c>
      <c r="F277" s="231"/>
      <c r="G277" s="182"/>
      <c r="M277" s="179" t="s">
        <v>419</v>
      </c>
      <c r="O277" s="170"/>
    </row>
    <row r="278" spans="1:104" ht="33.75" x14ac:dyDescent="0.2">
      <c r="A278" s="178"/>
      <c r="B278" s="180"/>
      <c r="C278" s="223" t="s">
        <v>263</v>
      </c>
      <c r="D278" s="224"/>
      <c r="E278" s="181">
        <v>88.65</v>
      </c>
      <c r="F278" s="231"/>
      <c r="G278" s="182"/>
      <c r="M278" s="179" t="s">
        <v>263</v>
      </c>
      <c r="O278" s="170"/>
    </row>
    <row r="279" spans="1:104" x14ac:dyDescent="0.2">
      <c r="A279" s="171">
        <v>104</v>
      </c>
      <c r="B279" s="172" t="s">
        <v>420</v>
      </c>
      <c r="C279" s="173" t="s">
        <v>421</v>
      </c>
      <c r="D279" s="174" t="s">
        <v>117</v>
      </c>
      <c r="E279" s="175">
        <v>219.01</v>
      </c>
      <c r="F279" s="230">
        <v>0</v>
      </c>
      <c r="G279" s="176">
        <f>E279*F279</f>
        <v>0</v>
      </c>
      <c r="O279" s="170">
        <v>2</v>
      </c>
      <c r="AA279" s="146">
        <v>1</v>
      </c>
      <c r="AB279" s="146">
        <v>7</v>
      </c>
      <c r="AC279" s="146">
        <v>7</v>
      </c>
      <c r="AZ279" s="146">
        <v>2</v>
      </c>
      <c r="BA279" s="146">
        <f>IF(AZ279=1,G279,0)</f>
        <v>0</v>
      </c>
      <c r="BB279" s="146">
        <f>IF(AZ279=2,G279,0)</f>
        <v>0</v>
      </c>
      <c r="BC279" s="146">
        <f>IF(AZ279=3,G279,0)</f>
        <v>0</v>
      </c>
      <c r="BD279" s="146">
        <f>IF(AZ279=4,G279,0)</f>
        <v>0</v>
      </c>
      <c r="BE279" s="146">
        <f>IF(AZ279=5,G279,0)</f>
        <v>0</v>
      </c>
      <c r="CA279" s="177">
        <v>1</v>
      </c>
      <c r="CB279" s="177">
        <v>7</v>
      </c>
      <c r="CZ279" s="146">
        <v>5.7000000000000002E-3</v>
      </c>
    </row>
    <row r="280" spans="1:104" ht="56.25" x14ac:dyDescent="0.2">
      <c r="A280" s="178"/>
      <c r="B280" s="180"/>
      <c r="C280" s="223" t="s">
        <v>419</v>
      </c>
      <c r="D280" s="224"/>
      <c r="E280" s="181">
        <v>130.36000000000001</v>
      </c>
      <c r="F280" s="231"/>
      <c r="G280" s="182"/>
      <c r="M280" s="179" t="s">
        <v>419</v>
      </c>
      <c r="O280" s="170"/>
    </row>
    <row r="281" spans="1:104" ht="33.75" x14ac:dyDescent="0.2">
      <c r="A281" s="178"/>
      <c r="B281" s="180"/>
      <c r="C281" s="223" t="s">
        <v>263</v>
      </c>
      <c r="D281" s="224"/>
      <c r="E281" s="181">
        <v>88.65</v>
      </c>
      <c r="F281" s="231"/>
      <c r="G281" s="182"/>
      <c r="M281" s="179" t="s">
        <v>263</v>
      </c>
      <c r="O281" s="170"/>
    </row>
    <row r="282" spans="1:104" x14ac:dyDescent="0.2">
      <c r="A282" s="171">
        <v>105</v>
      </c>
      <c r="B282" s="172" t="s">
        <v>422</v>
      </c>
      <c r="C282" s="173" t="s">
        <v>423</v>
      </c>
      <c r="D282" s="174" t="s">
        <v>117</v>
      </c>
      <c r="E282" s="175">
        <v>240.9</v>
      </c>
      <c r="F282" s="230">
        <v>0</v>
      </c>
      <c r="G282" s="176">
        <f>E282*F282</f>
        <v>0</v>
      </c>
      <c r="O282" s="170">
        <v>2</v>
      </c>
      <c r="AA282" s="146">
        <v>1</v>
      </c>
      <c r="AB282" s="146">
        <v>7</v>
      </c>
      <c r="AC282" s="146">
        <v>7</v>
      </c>
      <c r="AZ282" s="146">
        <v>2</v>
      </c>
      <c r="BA282" s="146">
        <f>IF(AZ282=1,G282,0)</f>
        <v>0</v>
      </c>
      <c r="BB282" s="146">
        <f>IF(AZ282=2,G282,0)</f>
        <v>0</v>
      </c>
      <c r="BC282" s="146">
        <f>IF(AZ282=3,G282,0)</f>
        <v>0</v>
      </c>
      <c r="BD282" s="146">
        <f>IF(AZ282=4,G282,0)</f>
        <v>0</v>
      </c>
      <c r="BE282" s="146">
        <f>IF(AZ282=5,G282,0)</f>
        <v>0</v>
      </c>
      <c r="CA282" s="177">
        <v>1</v>
      </c>
      <c r="CB282" s="177">
        <v>7</v>
      </c>
      <c r="CZ282" s="146">
        <v>0</v>
      </c>
    </row>
    <row r="283" spans="1:104" x14ac:dyDescent="0.2">
      <c r="A283" s="178"/>
      <c r="B283" s="180"/>
      <c r="C283" s="223" t="s">
        <v>424</v>
      </c>
      <c r="D283" s="224"/>
      <c r="E283" s="181">
        <v>240.9</v>
      </c>
      <c r="F283" s="231"/>
      <c r="G283" s="182"/>
      <c r="M283" s="179" t="s">
        <v>424</v>
      </c>
      <c r="O283" s="170"/>
    </row>
    <row r="284" spans="1:104" x14ac:dyDescent="0.2">
      <c r="A284" s="171">
        <v>106</v>
      </c>
      <c r="B284" s="172" t="s">
        <v>425</v>
      </c>
      <c r="C284" s="173" t="s">
        <v>426</v>
      </c>
      <c r="D284" s="174" t="s">
        <v>112</v>
      </c>
      <c r="E284" s="175">
        <v>1.5768720000000001</v>
      </c>
      <c r="F284" s="230">
        <v>0</v>
      </c>
      <c r="G284" s="176">
        <f>E284*F284</f>
        <v>0</v>
      </c>
      <c r="O284" s="170">
        <v>2</v>
      </c>
      <c r="AA284" s="146">
        <v>7</v>
      </c>
      <c r="AB284" s="146">
        <v>1001</v>
      </c>
      <c r="AC284" s="146">
        <v>5</v>
      </c>
      <c r="AZ284" s="146">
        <v>2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7">
        <v>7</v>
      </c>
      <c r="CB284" s="177">
        <v>1001</v>
      </c>
      <c r="CZ284" s="146">
        <v>0</v>
      </c>
    </row>
    <row r="285" spans="1:104" x14ac:dyDescent="0.2">
      <c r="A285" s="183"/>
      <c r="B285" s="184" t="s">
        <v>76</v>
      </c>
      <c r="C285" s="185" t="str">
        <f>CONCATENATE(B275," ",C275)</f>
        <v>781 Obklady keramické</v>
      </c>
      <c r="D285" s="186"/>
      <c r="E285" s="187"/>
      <c r="F285" s="232"/>
      <c r="G285" s="189">
        <f>SUM(G275:G284)</f>
        <v>0</v>
      </c>
      <c r="O285" s="170">
        <v>4</v>
      </c>
      <c r="BA285" s="190">
        <f>SUM(BA275:BA284)</f>
        <v>0</v>
      </c>
      <c r="BB285" s="190">
        <f>SUM(BB275:BB284)</f>
        <v>0</v>
      </c>
      <c r="BC285" s="190">
        <f>SUM(BC275:BC284)</f>
        <v>0</v>
      </c>
      <c r="BD285" s="190">
        <f>SUM(BD275:BD284)</f>
        <v>0</v>
      </c>
      <c r="BE285" s="190">
        <f>SUM(BE275:BE284)</f>
        <v>0</v>
      </c>
    </row>
    <row r="286" spans="1:104" x14ac:dyDescent="0.2">
      <c r="A286" s="163" t="s">
        <v>72</v>
      </c>
      <c r="B286" s="164" t="s">
        <v>427</v>
      </c>
      <c r="C286" s="165" t="s">
        <v>428</v>
      </c>
      <c r="D286" s="166"/>
      <c r="E286" s="167"/>
      <c r="F286" s="233"/>
      <c r="G286" s="168"/>
      <c r="H286" s="169"/>
      <c r="I286" s="169"/>
      <c r="O286" s="170">
        <v>1</v>
      </c>
    </row>
    <row r="287" spans="1:104" x14ac:dyDescent="0.2">
      <c r="A287" s="171">
        <v>107</v>
      </c>
      <c r="B287" s="172" t="s">
        <v>429</v>
      </c>
      <c r="C287" s="173" t="s">
        <v>430</v>
      </c>
      <c r="D287" s="174" t="s">
        <v>117</v>
      </c>
      <c r="E287" s="175">
        <v>453.89</v>
      </c>
      <c r="F287" s="230">
        <v>0</v>
      </c>
      <c r="G287" s="176">
        <f>E287*F287</f>
        <v>0</v>
      </c>
      <c r="O287" s="170">
        <v>2</v>
      </c>
      <c r="AA287" s="146">
        <v>1</v>
      </c>
      <c r="AB287" s="146">
        <v>7</v>
      </c>
      <c r="AC287" s="146">
        <v>7</v>
      </c>
      <c r="AZ287" s="146">
        <v>2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7">
        <v>1</v>
      </c>
      <c r="CB287" s="177">
        <v>7</v>
      </c>
      <c r="CZ287" s="146">
        <v>1.3999999999999999E-4</v>
      </c>
    </row>
    <row r="288" spans="1:104" ht="33.75" x14ac:dyDescent="0.2">
      <c r="A288" s="178"/>
      <c r="B288" s="180"/>
      <c r="C288" s="223" t="s">
        <v>153</v>
      </c>
      <c r="D288" s="224"/>
      <c r="E288" s="181">
        <v>111.54</v>
      </c>
      <c r="F288" s="231"/>
      <c r="G288" s="182"/>
      <c r="M288" s="179" t="s">
        <v>153</v>
      </c>
      <c r="O288" s="170"/>
    </row>
    <row r="289" spans="1:104" x14ac:dyDescent="0.2">
      <c r="A289" s="178"/>
      <c r="B289" s="180"/>
      <c r="C289" s="223" t="s">
        <v>154</v>
      </c>
      <c r="D289" s="224"/>
      <c r="E289" s="181">
        <v>38</v>
      </c>
      <c r="F289" s="231"/>
      <c r="G289" s="182"/>
      <c r="M289" s="179" t="s">
        <v>154</v>
      </c>
      <c r="O289" s="170"/>
    </row>
    <row r="290" spans="1:104" x14ac:dyDescent="0.2">
      <c r="A290" s="178"/>
      <c r="B290" s="180"/>
      <c r="C290" s="223" t="s">
        <v>155</v>
      </c>
      <c r="D290" s="224"/>
      <c r="E290" s="181">
        <v>2.7</v>
      </c>
      <c r="F290" s="231"/>
      <c r="G290" s="182"/>
      <c r="M290" s="179" t="s">
        <v>155</v>
      </c>
      <c r="O290" s="170"/>
    </row>
    <row r="291" spans="1:104" x14ac:dyDescent="0.2">
      <c r="A291" s="178"/>
      <c r="B291" s="180"/>
      <c r="C291" s="223" t="s">
        <v>156</v>
      </c>
      <c r="D291" s="224"/>
      <c r="E291" s="181">
        <v>12.9</v>
      </c>
      <c r="F291" s="231"/>
      <c r="G291" s="182"/>
      <c r="M291" s="179" t="s">
        <v>156</v>
      </c>
      <c r="O291" s="170"/>
    </row>
    <row r="292" spans="1:104" x14ac:dyDescent="0.2">
      <c r="A292" s="178"/>
      <c r="B292" s="180"/>
      <c r="C292" s="223" t="s">
        <v>157</v>
      </c>
      <c r="D292" s="224"/>
      <c r="E292" s="181">
        <v>32.56</v>
      </c>
      <c r="F292" s="231"/>
      <c r="G292" s="182"/>
      <c r="M292" s="179" t="s">
        <v>157</v>
      </c>
      <c r="O292" s="170"/>
    </row>
    <row r="293" spans="1:104" x14ac:dyDescent="0.2">
      <c r="A293" s="178"/>
      <c r="B293" s="180"/>
      <c r="C293" s="223" t="s">
        <v>101</v>
      </c>
      <c r="D293" s="224"/>
      <c r="E293" s="181">
        <v>0</v>
      </c>
      <c r="F293" s="231"/>
      <c r="G293" s="182"/>
      <c r="M293" s="179">
        <v>0</v>
      </c>
      <c r="O293" s="170"/>
    </row>
    <row r="294" spans="1:104" ht="33.75" x14ac:dyDescent="0.2">
      <c r="A294" s="178"/>
      <c r="B294" s="180"/>
      <c r="C294" s="223" t="s">
        <v>158</v>
      </c>
      <c r="D294" s="224"/>
      <c r="E294" s="181">
        <v>291.36250000000001</v>
      </c>
      <c r="F294" s="231"/>
      <c r="G294" s="182"/>
      <c r="M294" s="179" t="s">
        <v>158</v>
      </c>
      <c r="O294" s="170"/>
    </row>
    <row r="295" spans="1:104" ht="22.5" x14ac:dyDescent="0.2">
      <c r="A295" s="178"/>
      <c r="B295" s="180"/>
      <c r="C295" s="223" t="s">
        <v>431</v>
      </c>
      <c r="D295" s="224"/>
      <c r="E295" s="181">
        <v>183.83750000000001</v>
      </c>
      <c r="F295" s="231"/>
      <c r="G295" s="182"/>
      <c r="M295" s="179" t="s">
        <v>431</v>
      </c>
      <c r="O295" s="170"/>
    </row>
    <row r="296" spans="1:104" ht="56.25" x14ac:dyDescent="0.2">
      <c r="A296" s="178"/>
      <c r="B296" s="180"/>
      <c r="C296" s="223" t="s">
        <v>160</v>
      </c>
      <c r="D296" s="224"/>
      <c r="E296" s="181">
        <v>-130.36000000000001</v>
      </c>
      <c r="F296" s="231"/>
      <c r="G296" s="182"/>
      <c r="M296" s="179" t="s">
        <v>160</v>
      </c>
      <c r="O296" s="170"/>
    </row>
    <row r="297" spans="1:104" ht="22.5" x14ac:dyDescent="0.2">
      <c r="A297" s="178"/>
      <c r="B297" s="180"/>
      <c r="C297" s="223" t="s">
        <v>161</v>
      </c>
      <c r="D297" s="224"/>
      <c r="E297" s="181">
        <v>-88.65</v>
      </c>
      <c r="F297" s="231"/>
      <c r="G297" s="182"/>
      <c r="M297" s="179" t="s">
        <v>161</v>
      </c>
      <c r="O297" s="170"/>
    </row>
    <row r="298" spans="1:104" x14ac:dyDescent="0.2">
      <c r="A298" s="171">
        <v>108</v>
      </c>
      <c r="B298" s="172" t="s">
        <v>432</v>
      </c>
      <c r="C298" s="173" t="s">
        <v>433</v>
      </c>
      <c r="D298" s="174" t="s">
        <v>117</v>
      </c>
      <c r="E298" s="175">
        <v>217.4</v>
      </c>
      <c r="F298" s="230">
        <v>0</v>
      </c>
      <c r="G298" s="176">
        <f>E298*F298</f>
        <v>0</v>
      </c>
      <c r="O298" s="170">
        <v>2</v>
      </c>
      <c r="AA298" s="146">
        <v>1</v>
      </c>
      <c r="AB298" s="146">
        <v>0</v>
      </c>
      <c r="AC298" s="146">
        <v>0</v>
      </c>
      <c r="AZ298" s="146">
        <v>2</v>
      </c>
      <c r="BA298" s="146">
        <f>IF(AZ298=1,G298,0)</f>
        <v>0</v>
      </c>
      <c r="BB298" s="146">
        <f>IF(AZ298=2,G298,0)</f>
        <v>0</v>
      </c>
      <c r="BC298" s="146">
        <f>IF(AZ298=3,G298,0)</f>
        <v>0</v>
      </c>
      <c r="BD298" s="146">
        <f>IF(AZ298=4,G298,0)</f>
        <v>0</v>
      </c>
      <c r="BE298" s="146">
        <f>IF(AZ298=5,G298,0)</f>
        <v>0</v>
      </c>
      <c r="CA298" s="177">
        <v>1</v>
      </c>
      <c r="CB298" s="177">
        <v>0</v>
      </c>
      <c r="CZ298" s="146">
        <v>1.3999999999999999E-4</v>
      </c>
    </row>
    <row r="299" spans="1:104" x14ac:dyDescent="0.2">
      <c r="A299" s="178"/>
      <c r="B299" s="180"/>
      <c r="C299" s="223" t="s">
        <v>434</v>
      </c>
      <c r="D299" s="224"/>
      <c r="E299" s="181">
        <v>0</v>
      </c>
      <c r="F299" s="231"/>
      <c r="G299" s="182"/>
      <c r="M299" s="179" t="s">
        <v>434</v>
      </c>
      <c r="O299" s="170"/>
    </row>
    <row r="300" spans="1:104" x14ac:dyDescent="0.2">
      <c r="A300" s="171">
        <v>109</v>
      </c>
      <c r="B300" s="172" t="s">
        <v>435</v>
      </c>
      <c r="C300" s="173" t="s">
        <v>436</v>
      </c>
      <c r="D300" s="174" t="s">
        <v>117</v>
      </c>
      <c r="E300" s="175">
        <v>247.33</v>
      </c>
      <c r="F300" s="230">
        <v>0</v>
      </c>
      <c r="G300" s="176">
        <f>E300*F300</f>
        <v>0</v>
      </c>
      <c r="O300" s="170">
        <v>2</v>
      </c>
      <c r="AA300" s="146">
        <v>1</v>
      </c>
      <c r="AB300" s="146">
        <v>7</v>
      </c>
      <c r="AC300" s="146">
        <v>7</v>
      </c>
      <c r="AZ300" s="146">
        <v>2</v>
      </c>
      <c r="BA300" s="146">
        <f>IF(AZ300=1,G300,0)</f>
        <v>0</v>
      </c>
      <c r="BB300" s="146">
        <f>IF(AZ300=2,G300,0)</f>
        <v>0</v>
      </c>
      <c r="BC300" s="146">
        <f>IF(AZ300=3,G300,0)</f>
        <v>0</v>
      </c>
      <c r="BD300" s="146">
        <f>IF(AZ300=4,G300,0)</f>
        <v>0</v>
      </c>
      <c r="BE300" s="146">
        <f>IF(AZ300=5,G300,0)</f>
        <v>0</v>
      </c>
      <c r="CA300" s="177">
        <v>1</v>
      </c>
      <c r="CB300" s="177">
        <v>7</v>
      </c>
      <c r="CZ300" s="146">
        <v>7.6000000000000004E-4</v>
      </c>
    </row>
    <row r="301" spans="1:104" ht="22.5" x14ac:dyDescent="0.2">
      <c r="A301" s="178"/>
      <c r="B301" s="180"/>
      <c r="C301" s="223" t="s">
        <v>437</v>
      </c>
      <c r="D301" s="224"/>
      <c r="E301" s="181">
        <v>60.84</v>
      </c>
      <c r="F301" s="231"/>
      <c r="G301" s="182"/>
      <c r="M301" s="179" t="s">
        <v>437</v>
      </c>
      <c r="O301" s="170"/>
    </row>
    <row r="302" spans="1:104" x14ac:dyDescent="0.2">
      <c r="A302" s="178"/>
      <c r="B302" s="180"/>
      <c r="C302" s="223" t="s">
        <v>438</v>
      </c>
      <c r="D302" s="224"/>
      <c r="E302" s="181">
        <v>22.8</v>
      </c>
      <c r="F302" s="231"/>
      <c r="G302" s="182"/>
      <c r="M302" s="179" t="s">
        <v>438</v>
      </c>
      <c r="O302" s="170"/>
    </row>
    <row r="303" spans="1:104" x14ac:dyDescent="0.2">
      <c r="A303" s="178"/>
      <c r="B303" s="180"/>
      <c r="C303" s="223" t="s">
        <v>155</v>
      </c>
      <c r="D303" s="224"/>
      <c r="E303" s="181">
        <v>2.7</v>
      </c>
      <c r="F303" s="231"/>
      <c r="G303" s="182"/>
      <c r="M303" s="179" t="s">
        <v>155</v>
      </c>
      <c r="O303" s="170"/>
    </row>
    <row r="304" spans="1:104" x14ac:dyDescent="0.2">
      <c r="A304" s="178"/>
      <c r="B304" s="180"/>
      <c r="C304" s="223" t="s">
        <v>156</v>
      </c>
      <c r="D304" s="224"/>
      <c r="E304" s="181">
        <v>12.9</v>
      </c>
      <c r="F304" s="231"/>
      <c r="G304" s="182"/>
      <c r="M304" s="179" t="s">
        <v>156</v>
      </c>
      <c r="O304" s="170"/>
    </row>
    <row r="305" spans="1:104" x14ac:dyDescent="0.2">
      <c r="A305" s="178"/>
      <c r="B305" s="180"/>
      <c r="C305" s="223" t="s">
        <v>157</v>
      </c>
      <c r="D305" s="224"/>
      <c r="E305" s="181">
        <v>32.56</v>
      </c>
      <c r="F305" s="231"/>
      <c r="G305" s="182"/>
      <c r="M305" s="179" t="s">
        <v>157</v>
      </c>
      <c r="O305" s="170"/>
    </row>
    <row r="306" spans="1:104" x14ac:dyDescent="0.2">
      <c r="A306" s="178"/>
      <c r="B306" s="180"/>
      <c r="C306" s="223" t="s">
        <v>101</v>
      </c>
      <c r="D306" s="224"/>
      <c r="E306" s="181">
        <v>0</v>
      </c>
      <c r="F306" s="231"/>
      <c r="G306" s="182"/>
      <c r="M306" s="179">
        <v>0</v>
      </c>
      <c r="O306" s="170"/>
    </row>
    <row r="307" spans="1:104" ht="33.75" x14ac:dyDescent="0.2">
      <c r="A307" s="178"/>
      <c r="B307" s="180"/>
      <c r="C307" s="223" t="s">
        <v>439</v>
      </c>
      <c r="D307" s="224"/>
      <c r="E307" s="181">
        <v>158.92500000000001</v>
      </c>
      <c r="F307" s="231"/>
      <c r="G307" s="182"/>
      <c r="M307" s="179" t="s">
        <v>439</v>
      </c>
      <c r="O307" s="170"/>
    </row>
    <row r="308" spans="1:104" ht="22.5" x14ac:dyDescent="0.2">
      <c r="A308" s="178"/>
      <c r="B308" s="180"/>
      <c r="C308" s="223" t="s">
        <v>440</v>
      </c>
      <c r="D308" s="224"/>
      <c r="E308" s="181">
        <v>100.27500000000001</v>
      </c>
      <c r="F308" s="231"/>
      <c r="G308" s="182"/>
      <c r="M308" s="179" t="s">
        <v>440</v>
      </c>
      <c r="O308" s="170"/>
    </row>
    <row r="309" spans="1:104" ht="56.25" x14ac:dyDescent="0.2">
      <c r="A309" s="178"/>
      <c r="B309" s="180"/>
      <c r="C309" s="223" t="s">
        <v>441</v>
      </c>
      <c r="D309" s="224"/>
      <c r="E309" s="181">
        <v>-97.77</v>
      </c>
      <c r="F309" s="231"/>
      <c r="G309" s="182"/>
      <c r="M309" s="179" t="s">
        <v>441</v>
      </c>
      <c r="O309" s="170"/>
    </row>
    <row r="310" spans="1:104" ht="22.5" x14ac:dyDescent="0.2">
      <c r="A310" s="178"/>
      <c r="B310" s="180"/>
      <c r="C310" s="223" t="s">
        <v>442</v>
      </c>
      <c r="D310" s="224"/>
      <c r="E310" s="181">
        <v>-45.9</v>
      </c>
      <c r="F310" s="231"/>
      <c r="G310" s="182"/>
      <c r="M310" s="179" t="s">
        <v>442</v>
      </c>
      <c r="O310" s="170"/>
    </row>
    <row r="311" spans="1:104" x14ac:dyDescent="0.2">
      <c r="A311" s="183"/>
      <c r="B311" s="184" t="s">
        <v>76</v>
      </c>
      <c r="C311" s="185" t="str">
        <f>CONCATENATE(B286," ",C286)</f>
        <v>784 Malby</v>
      </c>
      <c r="D311" s="186"/>
      <c r="E311" s="187"/>
      <c r="F311" s="232"/>
      <c r="G311" s="189">
        <f>SUM(G286:G310)</f>
        <v>0</v>
      </c>
      <c r="O311" s="170">
        <v>4</v>
      </c>
      <c r="BA311" s="190">
        <f>SUM(BA286:BA310)</f>
        <v>0</v>
      </c>
      <c r="BB311" s="190">
        <f>SUM(BB286:BB310)</f>
        <v>0</v>
      </c>
      <c r="BC311" s="190">
        <f>SUM(BC286:BC310)</f>
        <v>0</v>
      </c>
      <c r="BD311" s="190">
        <f>SUM(BD286:BD310)</f>
        <v>0</v>
      </c>
      <c r="BE311" s="190">
        <f>SUM(BE286:BE310)</f>
        <v>0</v>
      </c>
    </row>
    <row r="312" spans="1:104" x14ac:dyDescent="0.2">
      <c r="A312" s="163" t="s">
        <v>72</v>
      </c>
      <c r="B312" s="164" t="s">
        <v>443</v>
      </c>
      <c r="C312" s="165" t="s">
        <v>444</v>
      </c>
      <c r="D312" s="166"/>
      <c r="E312" s="167"/>
      <c r="F312" s="233"/>
      <c r="G312" s="168"/>
      <c r="H312" s="169"/>
      <c r="I312" s="169"/>
      <c r="O312" s="170">
        <v>1</v>
      </c>
    </row>
    <row r="313" spans="1:104" x14ac:dyDescent="0.2">
      <c r="A313" s="171">
        <v>110</v>
      </c>
      <c r="B313" s="172" t="s">
        <v>235</v>
      </c>
      <c r="C313" s="173" t="s">
        <v>445</v>
      </c>
      <c r="D313" s="174" t="s">
        <v>125</v>
      </c>
      <c r="E313" s="175">
        <v>4</v>
      </c>
      <c r="F313" s="230">
        <v>0</v>
      </c>
      <c r="G313" s="176">
        <f>E313*F313</f>
        <v>0</v>
      </c>
      <c r="O313" s="170">
        <v>2</v>
      </c>
      <c r="AA313" s="146">
        <v>12</v>
      </c>
      <c r="AB313" s="146">
        <v>0</v>
      </c>
      <c r="AC313" s="146">
        <v>174</v>
      </c>
      <c r="AZ313" s="146">
        <v>4</v>
      </c>
      <c r="BA313" s="146">
        <f>IF(AZ313=1,G313,0)</f>
        <v>0</v>
      </c>
      <c r="BB313" s="146">
        <f>IF(AZ313=2,G313,0)</f>
        <v>0</v>
      </c>
      <c r="BC313" s="146">
        <f>IF(AZ313=3,G313,0)</f>
        <v>0</v>
      </c>
      <c r="BD313" s="146">
        <f>IF(AZ313=4,G313,0)</f>
        <v>0</v>
      </c>
      <c r="BE313" s="146">
        <f>IF(AZ313=5,G313,0)</f>
        <v>0</v>
      </c>
      <c r="CA313" s="177">
        <v>12</v>
      </c>
      <c r="CB313" s="177">
        <v>0</v>
      </c>
      <c r="CZ313" s="146">
        <v>0</v>
      </c>
    </row>
    <row r="314" spans="1:104" x14ac:dyDescent="0.2">
      <c r="A314" s="183"/>
      <c r="B314" s="184" t="s">
        <v>76</v>
      </c>
      <c r="C314" s="185" t="str">
        <f>CONCATENATE(B312," ",C312)</f>
        <v>767 Konstrukce zámečnické</v>
      </c>
      <c r="D314" s="186"/>
      <c r="E314" s="187"/>
      <c r="F314" s="232"/>
      <c r="G314" s="189">
        <f>SUM(G312:G313)</f>
        <v>0</v>
      </c>
      <c r="O314" s="170">
        <v>4</v>
      </c>
      <c r="BA314" s="190">
        <f>SUM(BA312:BA313)</f>
        <v>0</v>
      </c>
      <c r="BB314" s="190">
        <f>SUM(BB312:BB313)</f>
        <v>0</v>
      </c>
      <c r="BC314" s="190">
        <f>SUM(BC312:BC313)</f>
        <v>0</v>
      </c>
      <c r="BD314" s="190">
        <f>SUM(BD312:BD313)</f>
        <v>0</v>
      </c>
      <c r="BE314" s="190">
        <f>SUM(BE312:BE313)</f>
        <v>0</v>
      </c>
    </row>
    <row r="315" spans="1:104" x14ac:dyDescent="0.2">
      <c r="A315" s="163" t="s">
        <v>72</v>
      </c>
      <c r="B315" s="164" t="s">
        <v>446</v>
      </c>
      <c r="C315" s="165" t="s">
        <v>447</v>
      </c>
      <c r="D315" s="166"/>
      <c r="E315" s="167"/>
      <c r="F315" s="233"/>
      <c r="G315" s="168"/>
      <c r="H315" s="169"/>
      <c r="I315" s="169"/>
      <c r="O315" s="170">
        <v>1</v>
      </c>
    </row>
    <row r="316" spans="1:104" x14ac:dyDescent="0.2">
      <c r="A316" s="171">
        <v>111</v>
      </c>
      <c r="B316" s="172" t="s">
        <v>446</v>
      </c>
      <c r="C316" s="173" t="s">
        <v>448</v>
      </c>
      <c r="D316" s="174" t="s">
        <v>449</v>
      </c>
      <c r="E316" s="175">
        <v>1</v>
      </c>
      <c r="F316" s="230">
        <v>0</v>
      </c>
      <c r="G316" s="176">
        <f>E316*F316</f>
        <v>0</v>
      </c>
      <c r="O316" s="170">
        <v>2</v>
      </c>
      <c r="AA316" s="146">
        <v>12</v>
      </c>
      <c r="AB316" s="146">
        <v>0</v>
      </c>
      <c r="AC316" s="146">
        <v>177</v>
      </c>
      <c r="AZ316" s="146">
        <v>4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12</v>
      </c>
      <c r="CB316" s="177">
        <v>0</v>
      </c>
      <c r="CZ316" s="146">
        <v>0</v>
      </c>
    </row>
    <row r="317" spans="1:104" ht="22.5" x14ac:dyDescent="0.2">
      <c r="A317" s="171">
        <v>112</v>
      </c>
      <c r="B317" s="172" t="s">
        <v>446</v>
      </c>
      <c r="C317" s="173" t="s">
        <v>450</v>
      </c>
      <c r="D317" s="174" t="s">
        <v>449</v>
      </c>
      <c r="E317" s="175">
        <v>1</v>
      </c>
      <c r="F317" s="230">
        <v>0</v>
      </c>
      <c r="G317" s="176">
        <f>E317*F317</f>
        <v>0</v>
      </c>
      <c r="O317" s="170">
        <v>2</v>
      </c>
      <c r="AA317" s="146">
        <v>12</v>
      </c>
      <c r="AB317" s="146">
        <v>0</v>
      </c>
      <c r="AC317" s="146">
        <v>22</v>
      </c>
      <c r="AZ317" s="146">
        <v>4</v>
      </c>
      <c r="BA317" s="146">
        <f>IF(AZ317=1,G317,0)</f>
        <v>0</v>
      </c>
      <c r="BB317" s="146">
        <f>IF(AZ317=2,G317,0)</f>
        <v>0</v>
      </c>
      <c r="BC317" s="146">
        <f>IF(AZ317=3,G317,0)</f>
        <v>0</v>
      </c>
      <c r="BD317" s="146">
        <f>IF(AZ317=4,G317,0)</f>
        <v>0</v>
      </c>
      <c r="BE317" s="146">
        <f>IF(AZ317=5,G317,0)</f>
        <v>0</v>
      </c>
      <c r="CA317" s="177">
        <v>12</v>
      </c>
      <c r="CB317" s="177">
        <v>0</v>
      </c>
      <c r="CZ317" s="146">
        <v>0</v>
      </c>
    </row>
    <row r="318" spans="1:104" x14ac:dyDescent="0.2">
      <c r="A318" s="183"/>
      <c r="B318" s="184" t="s">
        <v>76</v>
      </c>
      <c r="C318" s="185" t="str">
        <f>CONCATENATE(B315," ",C315)</f>
        <v>M21 Elektromontáže</v>
      </c>
      <c r="D318" s="186"/>
      <c r="E318" s="187"/>
      <c r="F318" s="232"/>
      <c r="G318" s="189">
        <f>SUM(G315:G317)</f>
        <v>0</v>
      </c>
      <c r="O318" s="170">
        <v>4</v>
      </c>
      <c r="BA318" s="190">
        <f>SUM(BA315:BA317)</f>
        <v>0</v>
      </c>
      <c r="BB318" s="190">
        <f>SUM(BB315:BB317)</f>
        <v>0</v>
      </c>
      <c r="BC318" s="190">
        <f>SUM(BC315:BC317)</f>
        <v>0</v>
      </c>
      <c r="BD318" s="190">
        <f>SUM(BD315:BD317)</f>
        <v>0</v>
      </c>
      <c r="BE318" s="190">
        <f>SUM(BE315:BE317)</f>
        <v>0</v>
      </c>
    </row>
    <row r="319" spans="1:104" x14ac:dyDescent="0.2">
      <c r="A319" s="163" t="s">
        <v>72</v>
      </c>
      <c r="B319" s="164" t="s">
        <v>451</v>
      </c>
      <c r="C319" s="165" t="s">
        <v>452</v>
      </c>
      <c r="D319" s="166"/>
      <c r="E319" s="167"/>
      <c r="F319" s="233"/>
      <c r="G319" s="168"/>
      <c r="H319" s="169"/>
      <c r="I319" s="169"/>
      <c r="O319" s="170">
        <v>1</v>
      </c>
    </row>
    <row r="320" spans="1:104" x14ac:dyDescent="0.2">
      <c r="A320" s="171">
        <v>113</v>
      </c>
      <c r="B320" s="172" t="s">
        <v>453</v>
      </c>
      <c r="C320" s="173" t="s">
        <v>454</v>
      </c>
      <c r="D320" s="174" t="s">
        <v>112</v>
      </c>
      <c r="E320" s="175">
        <v>31.507571500000001</v>
      </c>
      <c r="F320" s="230">
        <v>0</v>
      </c>
      <c r="G320" s="176">
        <f t="shared" ref="G320:G325" si="12">E320*F320</f>
        <v>0</v>
      </c>
      <c r="O320" s="170">
        <v>2</v>
      </c>
      <c r="AA320" s="146">
        <v>8</v>
      </c>
      <c r="AB320" s="146">
        <v>0</v>
      </c>
      <c r="AC320" s="146">
        <v>3</v>
      </c>
      <c r="AZ320" s="146">
        <v>1</v>
      </c>
      <c r="BA320" s="146">
        <f t="shared" ref="BA320:BA325" si="13">IF(AZ320=1,G320,0)</f>
        <v>0</v>
      </c>
      <c r="BB320" s="146">
        <f t="shared" ref="BB320:BB325" si="14">IF(AZ320=2,G320,0)</f>
        <v>0</v>
      </c>
      <c r="BC320" s="146">
        <f t="shared" ref="BC320:BC325" si="15">IF(AZ320=3,G320,0)</f>
        <v>0</v>
      </c>
      <c r="BD320" s="146">
        <f t="shared" ref="BD320:BD325" si="16">IF(AZ320=4,G320,0)</f>
        <v>0</v>
      </c>
      <c r="BE320" s="146">
        <f t="shared" ref="BE320:BE325" si="17">IF(AZ320=5,G320,0)</f>
        <v>0</v>
      </c>
      <c r="CA320" s="177">
        <v>8</v>
      </c>
      <c r="CB320" s="177">
        <v>0</v>
      </c>
      <c r="CZ320" s="146">
        <v>0</v>
      </c>
    </row>
    <row r="321" spans="1:104" x14ac:dyDescent="0.2">
      <c r="A321" s="171">
        <v>114</v>
      </c>
      <c r="B321" s="172" t="s">
        <v>455</v>
      </c>
      <c r="C321" s="173" t="s">
        <v>456</v>
      </c>
      <c r="D321" s="174" t="s">
        <v>112</v>
      </c>
      <c r="E321" s="175">
        <v>945.22714499999995</v>
      </c>
      <c r="F321" s="230">
        <v>0</v>
      </c>
      <c r="G321" s="176">
        <f t="shared" si="12"/>
        <v>0</v>
      </c>
      <c r="O321" s="170">
        <v>2</v>
      </c>
      <c r="AA321" s="146">
        <v>8</v>
      </c>
      <c r="AB321" s="146">
        <v>0</v>
      </c>
      <c r="AC321" s="146">
        <v>3</v>
      </c>
      <c r="AZ321" s="146">
        <v>1</v>
      </c>
      <c r="BA321" s="146">
        <f t="shared" si="13"/>
        <v>0</v>
      </c>
      <c r="BB321" s="146">
        <f t="shared" si="14"/>
        <v>0</v>
      </c>
      <c r="BC321" s="146">
        <f t="shared" si="15"/>
        <v>0</v>
      </c>
      <c r="BD321" s="146">
        <f t="shared" si="16"/>
        <v>0</v>
      </c>
      <c r="BE321" s="146">
        <f t="shared" si="17"/>
        <v>0</v>
      </c>
      <c r="CA321" s="177">
        <v>8</v>
      </c>
      <c r="CB321" s="177">
        <v>0</v>
      </c>
      <c r="CZ321" s="146">
        <v>0</v>
      </c>
    </row>
    <row r="322" spans="1:104" x14ac:dyDescent="0.2">
      <c r="A322" s="171">
        <v>115</v>
      </c>
      <c r="B322" s="172" t="s">
        <v>457</v>
      </c>
      <c r="C322" s="173" t="s">
        <v>458</v>
      </c>
      <c r="D322" s="174" t="s">
        <v>112</v>
      </c>
      <c r="E322" s="175">
        <v>31.507571500000001</v>
      </c>
      <c r="F322" s="230">
        <v>0</v>
      </c>
      <c r="G322" s="176">
        <f t="shared" si="12"/>
        <v>0</v>
      </c>
      <c r="O322" s="170">
        <v>2</v>
      </c>
      <c r="AA322" s="146">
        <v>8</v>
      </c>
      <c r="AB322" s="146">
        <v>0</v>
      </c>
      <c r="AC322" s="146">
        <v>3</v>
      </c>
      <c r="AZ322" s="146">
        <v>1</v>
      </c>
      <c r="BA322" s="146">
        <f t="shared" si="13"/>
        <v>0</v>
      </c>
      <c r="BB322" s="146">
        <f t="shared" si="14"/>
        <v>0</v>
      </c>
      <c r="BC322" s="146">
        <f t="shared" si="15"/>
        <v>0</v>
      </c>
      <c r="BD322" s="146">
        <f t="shared" si="16"/>
        <v>0</v>
      </c>
      <c r="BE322" s="146">
        <f t="shared" si="17"/>
        <v>0</v>
      </c>
      <c r="CA322" s="177">
        <v>8</v>
      </c>
      <c r="CB322" s="177">
        <v>0</v>
      </c>
      <c r="CZ322" s="146">
        <v>0</v>
      </c>
    </row>
    <row r="323" spans="1:104" x14ac:dyDescent="0.2">
      <c r="A323" s="171">
        <v>116</v>
      </c>
      <c r="B323" s="172" t="s">
        <v>459</v>
      </c>
      <c r="C323" s="173" t="s">
        <v>460</v>
      </c>
      <c r="D323" s="174" t="s">
        <v>112</v>
      </c>
      <c r="E323" s="175">
        <v>787.68928749999998</v>
      </c>
      <c r="F323" s="230">
        <v>0</v>
      </c>
      <c r="G323" s="176">
        <f t="shared" si="12"/>
        <v>0</v>
      </c>
      <c r="O323" s="170">
        <v>2</v>
      </c>
      <c r="AA323" s="146">
        <v>8</v>
      </c>
      <c r="AB323" s="146">
        <v>1</v>
      </c>
      <c r="AC323" s="146">
        <v>3</v>
      </c>
      <c r="AZ323" s="146">
        <v>1</v>
      </c>
      <c r="BA323" s="146">
        <f t="shared" si="13"/>
        <v>0</v>
      </c>
      <c r="BB323" s="146">
        <f t="shared" si="14"/>
        <v>0</v>
      </c>
      <c r="BC323" s="146">
        <f t="shared" si="15"/>
        <v>0</v>
      </c>
      <c r="BD323" s="146">
        <f t="shared" si="16"/>
        <v>0</v>
      </c>
      <c r="BE323" s="146">
        <f t="shared" si="17"/>
        <v>0</v>
      </c>
      <c r="CA323" s="177">
        <v>8</v>
      </c>
      <c r="CB323" s="177">
        <v>1</v>
      </c>
      <c r="CZ323" s="146">
        <v>0</v>
      </c>
    </row>
    <row r="324" spans="1:104" x14ac:dyDescent="0.2">
      <c r="A324" s="171">
        <v>117</v>
      </c>
      <c r="B324" s="172" t="s">
        <v>461</v>
      </c>
      <c r="C324" s="173" t="s">
        <v>462</v>
      </c>
      <c r="D324" s="174" t="s">
        <v>112</v>
      </c>
      <c r="E324" s="175">
        <v>31.507571500000001</v>
      </c>
      <c r="F324" s="230">
        <v>0</v>
      </c>
      <c r="G324" s="176">
        <f t="shared" si="12"/>
        <v>0</v>
      </c>
      <c r="O324" s="170">
        <v>2</v>
      </c>
      <c r="AA324" s="146">
        <v>8</v>
      </c>
      <c r="AB324" s="146">
        <v>1</v>
      </c>
      <c r="AC324" s="146">
        <v>3</v>
      </c>
      <c r="AZ324" s="146">
        <v>1</v>
      </c>
      <c r="BA324" s="146">
        <f t="shared" si="13"/>
        <v>0</v>
      </c>
      <c r="BB324" s="146">
        <f t="shared" si="14"/>
        <v>0</v>
      </c>
      <c r="BC324" s="146">
        <f t="shared" si="15"/>
        <v>0</v>
      </c>
      <c r="BD324" s="146">
        <f t="shared" si="16"/>
        <v>0</v>
      </c>
      <c r="BE324" s="146">
        <f t="shared" si="17"/>
        <v>0</v>
      </c>
      <c r="CA324" s="177">
        <v>8</v>
      </c>
      <c r="CB324" s="177">
        <v>1</v>
      </c>
      <c r="CZ324" s="146">
        <v>0</v>
      </c>
    </row>
    <row r="325" spans="1:104" x14ac:dyDescent="0.2">
      <c r="A325" s="171">
        <v>118</v>
      </c>
      <c r="B325" s="172" t="s">
        <v>463</v>
      </c>
      <c r="C325" s="173" t="s">
        <v>464</v>
      </c>
      <c r="D325" s="174" t="s">
        <v>112</v>
      </c>
      <c r="E325" s="175">
        <v>31.507571500000001</v>
      </c>
      <c r="F325" s="230">
        <v>0</v>
      </c>
      <c r="G325" s="176">
        <f t="shared" si="12"/>
        <v>0</v>
      </c>
      <c r="O325" s="170">
        <v>2</v>
      </c>
      <c r="AA325" s="146">
        <v>8</v>
      </c>
      <c r="AB325" s="146">
        <v>0</v>
      </c>
      <c r="AC325" s="146">
        <v>3</v>
      </c>
      <c r="AZ325" s="146">
        <v>1</v>
      </c>
      <c r="BA325" s="146">
        <f t="shared" si="13"/>
        <v>0</v>
      </c>
      <c r="BB325" s="146">
        <f t="shared" si="14"/>
        <v>0</v>
      </c>
      <c r="BC325" s="146">
        <f t="shared" si="15"/>
        <v>0</v>
      </c>
      <c r="BD325" s="146">
        <f t="shared" si="16"/>
        <v>0</v>
      </c>
      <c r="BE325" s="146">
        <f t="shared" si="17"/>
        <v>0</v>
      </c>
      <c r="CA325" s="177">
        <v>8</v>
      </c>
      <c r="CB325" s="177">
        <v>0</v>
      </c>
      <c r="CZ325" s="146">
        <v>0</v>
      </c>
    </row>
    <row r="326" spans="1:104" x14ac:dyDescent="0.2">
      <c r="A326" s="183"/>
      <c r="B326" s="184" t="s">
        <v>76</v>
      </c>
      <c r="C326" s="185" t="str">
        <f>CONCATENATE(B319," ",C319)</f>
        <v>D96 Přesuny suti a vybouraných hmot</v>
      </c>
      <c r="D326" s="186"/>
      <c r="E326" s="187"/>
      <c r="F326" s="188"/>
      <c r="G326" s="189">
        <f>SUM(G319:G325)</f>
        <v>0</v>
      </c>
      <c r="O326" s="170">
        <v>4</v>
      </c>
      <c r="BA326" s="190">
        <f>SUM(BA319:BA325)</f>
        <v>0</v>
      </c>
      <c r="BB326" s="190">
        <f>SUM(BB319:BB325)</f>
        <v>0</v>
      </c>
      <c r="BC326" s="190">
        <f>SUM(BC319:BC325)</f>
        <v>0</v>
      </c>
      <c r="BD326" s="190">
        <f>SUM(BD319:BD325)</f>
        <v>0</v>
      </c>
      <c r="BE326" s="190">
        <f>SUM(BE319:BE325)</f>
        <v>0</v>
      </c>
    </row>
    <row r="327" spans="1:104" x14ac:dyDescent="0.2">
      <c r="E327" s="146"/>
    </row>
    <row r="328" spans="1:104" x14ac:dyDescent="0.2">
      <c r="E328" s="146"/>
    </row>
    <row r="329" spans="1:104" x14ac:dyDescent="0.2">
      <c r="E329" s="146"/>
    </row>
    <row r="330" spans="1:104" x14ac:dyDescent="0.2">
      <c r="E330" s="146"/>
    </row>
    <row r="331" spans="1:104" x14ac:dyDescent="0.2">
      <c r="E331" s="146"/>
    </row>
    <row r="332" spans="1:104" x14ac:dyDescent="0.2">
      <c r="E332" s="146"/>
    </row>
    <row r="333" spans="1:104" x14ac:dyDescent="0.2">
      <c r="E333" s="146"/>
    </row>
    <row r="334" spans="1:104" x14ac:dyDescent="0.2">
      <c r="E334" s="146"/>
    </row>
    <row r="335" spans="1:104" x14ac:dyDescent="0.2">
      <c r="E335" s="146"/>
    </row>
    <row r="336" spans="1:104" x14ac:dyDescent="0.2">
      <c r="E336" s="146"/>
    </row>
    <row r="337" spans="1:7" x14ac:dyDescent="0.2">
      <c r="E337" s="146"/>
    </row>
    <row r="338" spans="1:7" x14ac:dyDescent="0.2">
      <c r="E338" s="146"/>
    </row>
    <row r="339" spans="1:7" x14ac:dyDescent="0.2">
      <c r="E339" s="146"/>
    </row>
    <row r="340" spans="1:7" x14ac:dyDescent="0.2">
      <c r="E340" s="146"/>
    </row>
    <row r="341" spans="1:7" x14ac:dyDescent="0.2">
      <c r="E341" s="146"/>
    </row>
    <row r="342" spans="1:7" x14ac:dyDescent="0.2">
      <c r="E342" s="146"/>
    </row>
    <row r="343" spans="1:7" x14ac:dyDescent="0.2">
      <c r="E343" s="146"/>
    </row>
    <row r="344" spans="1:7" x14ac:dyDescent="0.2">
      <c r="E344" s="146"/>
    </row>
    <row r="345" spans="1:7" x14ac:dyDescent="0.2">
      <c r="E345" s="146"/>
    </row>
    <row r="346" spans="1:7" x14ac:dyDescent="0.2">
      <c r="E346" s="146"/>
    </row>
    <row r="347" spans="1:7" x14ac:dyDescent="0.2">
      <c r="E347" s="146"/>
    </row>
    <row r="348" spans="1:7" x14ac:dyDescent="0.2">
      <c r="E348" s="146"/>
    </row>
    <row r="349" spans="1:7" x14ac:dyDescent="0.2">
      <c r="E349" s="146"/>
    </row>
    <row r="350" spans="1:7" x14ac:dyDescent="0.2">
      <c r="A350" s="191"/>
      <c r="B350" s="191"/>
      <c r="C350" s="191"/>
      <c r="D350" s="191"/>
      <c r="E350" s="191"/>
      <c r="F350" s="191"/>
      <c r="G350" s="191"/>
    </row>
    <row r="351" spans="1:7" x14ac:dyDescent="0.2">
      <c r="A351" s="191"/>
      <c r="B351" s="191"/>
      <c r="C351" s="191"/>
      <c r="D351" s="191"/>
      <c r="E351" s="191"/>
      <c r="F351" s="191"/>
      <c r="G351" s="191"/>
    </row>
    <row r="352" spans="1:7" x14ac:dyDescent="0.2">
      <c r="A352" s="191"/>
      <c r="B352" s="191"/>
      <c r="C352" s="191"/>
      <c r="D352" s="191"/>
      <c r="E352" s="191"/>
      <c r="F352" s="191"/>
      <c r="G352" s="191"/>
    </row>
    <row r="353" spans="1:7" x14ac:dyDescent="0.2">
      <c r="A353" s="191"/>
      <c r="B353" s="191"/>
      <c r="C353" s="191"/>
      <c r="D353" s="191"/>
      <c r="E353" s="191"/>
      <c r="F353" s="191"/>
      <c r="G353" s="191"/>
    </row>
    <row r="354" spans="1:7" x14ac:dyDescent="0.2">
      <c r="E354" s="146"/>
    </row>
    <row r="355" spans="1:7" x14ac:dyDescent="0.2">
      <c r="E355" s="146"/>
    </row>
    <row r="356" spans="1:7" x14ac:dyDescent="0.2">
      <c r="E356" s="146"/>
    </row>
    <row r="357" spans="1:7" x14ac:dyDescent="0.2">
      <c r="E357" s="146"/>
    </row>
    <row r="358" spans="1:7" x14ac:dyDescent="0.2">
      <c r="E358" s="146"/>
    </row>
    <row r="359" spans="1:7" x14ac:dyDescent="0.2">
      <c r="E359" s="146"/>
    </row>
    <row r="360" spans="1:7" x14ac:dyDescent="0.2">
      <c r="E360" s="146"/>
    </row>
    <row r="361" spans="1:7" x14ac:dyDescent="0.2">
      <c r="E361" s="146"/>
    </row>
    <row r="362" spans="1:7" x14ac:dyDescent="0.2">
      <c r="E362" s="146"/>
    </row>
    <row r="363" spans="1:7" x14ac:dyDescent="0.2">
      <c r="E363" s="146"/>
    </row>
    <row r="364" spans="1:7" x14ac:dyDescent="0.2">
      <c r="E364" s="146"/>
    </row>
    <row r="365" spans="1:7" x14ac:dyDescent="0.2">
      <c r="E365" s="146"/>
    </row>
    <row r="366" spans="1:7" x14ac:dyDescent="0.2">
      <c r="E366" s="146"/>
    </row>
    <row r="367" spans="1:7" x14ac:dyDescent="0.2">
      <c r="E367" s="146"/>
    </row>
    <row r="368" spans="1:7" x14ac:dyDescent="0.2">
      <c r="E368" s="146"/>
    </row>
    <row r="369" spans="5:5" x14ac:dyDescent="0.2">
      <c r="E369" s="146"/>
    </row>
    <row r="370" spans="5:5" x14ac:dyDescent="0.2">
      <c r="E370" s="146"/>
    </row>
    <row r="371" spans="5:5" x14ac:dyDescent="0.2">
      <c r="E371" s="146"/>
    </row>
    <row r="372" spans="5:5" x14ac:dyDescent="0.2">
      <c r="E372" s="146"/>
    </row>
    <row r="373" spans="5:5" x14ac:dyDescent="0.2">
      <c r="E373" s="146"/>
    </row>
    <row r="374" spans="5:5" x14ac:dyDescent="0.2">
      <c r="E374" s="146"/>
    </row>
    <row r="375" spans="5:5" x14ac:dyDescent="0.2">
      <c r="E375" s="146"/>
    </row>
    <row r="376" spans="5:5" x14ac:dyDescent="0.2">
      <c r="E376" s="146"/>
    </row>
    <row r="377" spans="5:5" x14ac:dyDescent="0.2">
      <c r="E377" s="146"/>
    </row>
    <row r="378" spans="5:5" x14ac:dyDescent="0.2">
      <c r="E378" s="146"/>
    </row>
    <row r="379" spans="5:5" x14ac:dyDescent="0.2">
      <c r="E379" s="146"/>
    </row>
    <row r="380" spans="5:5" x14ac:dyDescent="0.2">
      <c r="E380" s="146"/>
    </row>
    <row r="381" spans="5:5" x14ac:dyDescent="0.2">
      <c r="E381" s="146"/>
    </row>
    <row r="382" spans="5:5" x14ac:dyDescent="0.2">
      <c r="E382" s="146"/>
    </row>
    <row r="383" spans="5:5" x14ac:dyDescent="0.2">
      <c r="E383" s="146"/>
    </row>
    <row r="384" spans="5:5" x14ac:dyDescent="0.2">
      <c r="E384" s="146"/>
    </row>
    <row r="385" spans="1:7" x14ac:dyDescent="0.2">
      <c r="A385" s="192"/>
      <c r="B385" s="192"/>
    </row>
    <row r="386" spans="1:7" x14ac:dyDescent="0.2">
      <c r="A386" s="191"/>
      <c r="B386" s="191"/>
      <c r="C386" s="194"/>
      <c r="D386" s="194"/>
      <c r="E386" s="195"/>
      <c r="F386" s="194"/>
      <c r="G386" s="196"/>
    </row>
    <row r="387" spans="1:7" x14ac:dyDescent="0.2">
      <c r="A387" s="197"/>
      <c r="B387" s="197"/>
      <c r="C387" s="191"/>
      <c r="D387" s="191"/>
      <c r="E387" s="198"/>
      <c r="F387" s="191"/>
      <c r="G387" s="191"/>
    </row>
    <row r="388" spans="1:7" x14ac:dyDescent="0.2">
      <c r="A388" s="191"/>
      <c r="B388" s="191"/>
      <c r="C388" s="191"/>
      <c r="D388" s="191"/>
      <c r="E388" s="198"/>
      <c r="F388" s="191"/>
      <c r="G388" s="191"/>
    </row>
    <row r="389" spans="1:7" x14ac:dyDescent="0.2">
      <c r="A389" s="191"/>
      <c r="B389" s="191"/>
      <c r="C389" s="191"/>
      <c r="D389" s="191"/>
      <c r="E389" s="198"/>
      <c r="F389" s="191"/>
      <c r="G389" s="191"/>
    </row>
    <row r="390" spans="1:7" x14ac:dyDescent="0.2">
      <c r="A390" s="191"/>
      <c r="B390" s="191"/>
      <c r="C390" s="191"/>
      <c r="D390" s="191"/>
      <c r="E390" s="198"/>
      <c r="F390" s="191"/>
      <c r="G390" s="191"/>
    </row>
    <row r="391" spans="1:7" x14ac:dyDescent="0.2">
      <c r="A391" s="191"/>
      <c r="B391" s="191"/>
      <c r="C391" s="191"/>
      <c r="D391" s="191"/>
      <c r="E391" s="198"/>
      <c r="F391" s="191"/>
      <c r="G391" s="191"/>
    </row>
    <row r="392" spans="1:7" x14ac:dyDescent="0.2">
      <c r="A392" s="191"/>
      <c r="B392" s="191"/>
      <c r="C392" s="191"/>
      <c r="D392" s="191"/>
      <c r="E392" s="198"/>
      <c r="F392" s="191"/>
      <c r="G392" s="191"/>
    </row>
    <row r="393" spans="1:7" x14ac:dyDescent="0.2">
      <c r="A393" s="191"/>
      <c r="B393" s="191"/>
      <c r="C393" s="191"/>
      <c r="D393" s="191"/>
      <c r="E393" s="198"/>
      <c r="F393" s="191"/>
      <c r="G393" s="191"/>
    </row>
    <row r="394" spans="1:7" x14ac:dyDescent="0.2">
      <c r="A394" s="191"/>
      <c r="B394" s="191"/>
      <c r="C394" s="191"/>
      <c r="D394" s="191"/>
      <c r="E394" s="198"/>
      <c r="F394" s="191"/>
      <c r="G394" s="191"/>
    </row>
    <row r="395" spans="1:7" x14ac:dyDescent="0.2">
      <c r="A395" s="191"/>
      <c r="B395" s="191"/>
      <c r="C395" s="191"/>
      <c r="D395" s="191"/>
      <c r="E395" s="198"/>
      <c r="F395" s="191"/>
      <c r="G395" s="191"/>
    </row>
    <row r="396" spans="1:7" x14ac:dyDescent="0.2">
      <c r="A396" s="191"/>
      <c r="B396" s="191"/>
      <c r="C396" s="191"/>
      <c r="D396" s="191"/>
      <c r="E396" s="198"/>
      <c r="F396" s="191"/>
      <c r="G396" s="191"/>
    </row>
    <row r="397" spans="1:7" x14ac:dyDescent="0.2">
      <c r="A397" s="191"/>
      <c r="B397" s="191"/>
      <c r="C397" s="191"/>
      <c r="D397" s="191"/>
      <c r="E397" s="198"/>
      <c r="F397" s="191"/>
      <c r="G397" s="191"/>
    </row>
    <row r="398" spans="1:7" x14ac:dyDescent="0.2">
      <c r="A398" s="191"/>
      <c r="B398" s="191"/>
      <c r="C398" s="191"/>
      <c r="D398" s="191"/>
      <c r="E398" s="198"/>
      <c r="F398" s="191"/>
      <c r="G398" s="191"/>
    </row>
    <row r="399" spans="1:7" x14ac:dyDescent="0.2">
      <c r="A399" s="191"/>
      <c r="B399" s="191"/>
      <c r="C399" s="191"/>
      <c r="D399" s="191"/>
      <c r="E399" s="198"/>
      <c r="F399" s="191"/>
      <c r="G399" s="191"/>
    </row>
  </sheetData>
  <sheetProtection algorithmName="SHA-512" hashValue="DgwL20RBoDH4nyfU7K8DyGdpdUAY1S6uv5wWI0EuMibBAIaEwdYLYul0VvkeNeCjDPqHI0V9mjuC2cjUQdZNzw==" saltValue="wZ21vYaXD7E8iH+coaJnzQ==" spinCount="100000" sheet="1" objects="1" scenarios="1"/>
  <mergeCells count="146">
    <mergeCell ref="A1:G1"/>
    <mergeCell ref="A3:B3"/>
    <mergeCell ref="A4:B4"/>
    <mergeCell ref="E4:G4"/>
    <mergeCell ref="C9:D9"/>
    <mergeCell ref="C10:D10"/>
    <mergeCell ref="C11:D11"/>
    <mergeCell ref="C12:D12"/>
    <mergeCell ref="C22:D22"/>
    <mergeCell ref="C23:D23"/>
    <mergeCell ref="C24:D24"/>
    <mergeCell ref="C25:D25"/>
    <mergeCell ref="C26:D26"/>
    <mergeCell ref="C14:D14"/>
    <mergeCell ref="C15:D15"/>
    <mergeCell ref="C16:D16"/>
    <mergeCell ref="C18:D18"/>
    <mergeCell ref="C19:D19"/>
    <mergeCell ref="C20:D20"/>
    <mergeCell ref="C47:D47"/>
    <mergeCell ref="C48:D48"/>
    <mergeCell ref="C49:D49"/>
    <mergeCell ref="C50:D50"/>
    <mergeCell ref="C52:D52"/>
    <mergeCell ref="C67:D67"/>
    <mergeCell ref="C68:D68"/>
    <mergeCell ref="C69:D69"/>
    <mergeCell ref="C30:D30"/>
    <mergeCell ref="C31:D31"/>
    <mergeCell ref="C32:D32"/>
    <mergeCell ref="C37:D37"/>
    <mergeCell ref="C39:D39"/>
    <mergeCell ref="C44:D44"/>
    <mergeCell ref="C46:D46"/>
    <mergeCell ref="C56:D56"/>
    <mergeCell ref="C58:D58"/>
    <mergeCell ref="C60:D60"/>
    <mergeCell ref="C61:D61"/>
    <mergeCell ref="C62:D62"/>
    <mergeCell ref="C63:D63"/>
    <mergeCell ref="C64:D64"/>
    <mergeCell ref="C65:D65"/>
    <mergeCell ref="C66:D66"/>
    <mergeCell ref="C100:D100"/>
    <mergeCell ref="C84:D84"/>
    <mergeCell ref="C86:D86"/>
    <mergeCell ref="C87:D87"/>
    <mergeCell ref="C88:D88"/>
    <mergeCell ref="C74:D74"/>
    <mergeCell ref="C76:D76"/>
    <mergeCell ref="C77:D77"/>
    <mergeCell ref="C78:D78"/>
    <mergeCell ref="C79:D79"/>
    <mergeCell ref="C80:D80"/>
    <mergeCell ref="C118:D118"/>
    <mergeCell ref="C119:D119"/>
    <mergeCell ref="C121:D121"/>
    <mergeCell ref="C123:D123"/>
    <mergeCell ref="C125:D125"/>
    <mergeCell ref="C127:D127"/>
    <mergeCell ref="C110:D110"/>
    <mergeCell ref="C112:D112"/>
    <mergeCell ref="C114:D114"/>
    <mergeCell ref="C116:D116"/>
    <mergeCell ref="C117:D117"/>
    <mergeCell ref="C140:D140"/>
    <mergeCell ref="C147:D147"/>
    <mergeCell ref="C148:D148"/>
    <mergeCell ref="C149:D149"/>
    <mergeCell ref="C151:D151"/>
    <mergeCell ref="C129:D129"/>
    <mergeCell ref="C131:D131"/>
    <mergeCell ref="C133:D133"/>
    <mergeCell ref="C134:D134"/>
    <mergeCell ref="C135:D135"/>
    <mergeCell ref="C169:D169"/>
    <mergeCell ref="C171:D171"/>
    <mergeCell ref="C172:D172"/>
    <mergeCell ref="C174:D174"/>
    <mergeCell ref="C179:D179"/>
    <mergeCell ref="C181:D181"/>
    <mergeCell ref="C182:D182"/>
    <mergeCell ref="C183:D183"/>
    <mergeCell ref="C152:D152"/>
    <mergeCell ref="C153:D153"/>
    <mergeCell ref="C155:D155"/>
    <mergeCell ref="C156:D156"/>
    <mergeCell ref="C161:D161"/>
    <mergeCell ref="C163:D163"/>
    <mergeCell ref="C165:D165"/>
    <mergeCell ref="C167:D167"/>
    <mergeCell ref="C216:D216"/>
    <mergeCell ref="C194:D194"/>
    <mergeCell ref="C199:D199"/>
    <mergeCell ref="C185:D185"/>
    <mergeCell ref="C187:D187"/>
    <mergeCell ref="C189:D189"/>
    <mergeCell ref="C190:D190"/>
    <mergeCell ref="C192:D192"/>
    <mergeCell ref="C193:D193"/>
    <mergeCell ref="C247:D247"/>
    <mergeCell ref="C249:D249"/>
    <mergeCell ref="C250:D250"/>
    <mergeCell ref="C251:D251"/>
    <mergeCell ref="C252:D252"/>
    <mergeCell ref="C253:D253"/>
    <mergeCell ref="C221:D221"/>
    <mergeCell ref="C222:D222"/>
    <mergeCell ref="C224:D224"/>
    <mergeCell ref="C226:D226"/>
    <mergeCell ref="C267:D267"/>
    <mergeCell ref="C268:D268"/>
    <mergeCell ref="C270:D270"/>
    <mergeCell ref="C272:D272"/>
    <mergeCell ref="C254:D254"/>
    <mergeCell ref="C255:D255"/>
    <mergeCell ref="C256:D256"/>
    <mergeCell ref="C257:D257"/>
    <mergeCell ref="C260:D260"/>
    <mergeCell ref="C262:D262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77:D277"/>
    <mergeCell ref="C278:D278"/>
    <mergeCell ref="C280:D280"/>
    <mergeCell ref="C281:D281"/>
    <mergeCell ref="C283:D283"/>
    <mergeCell ref="C310:D310"/>
    <mergeCell ref="C304:D304"/>
    <mergeCell ref="C305:D305"/>
    <mergeCell ref="C306:D306"/>
    <mergeCell ref="C307:D307"/>
    <mergeCell ref="C308:D308"/>
    <mergeCell ref="C309:D309"/>
    <mergeCell ref="C296:D296"/>
    <mergeCell ref="C297:D297"/>
    <mergeCell ref="C299:D299"/>
    <mergeCell ref="C301:D301"/>
    <mergeCell ref="C302:D302"/>
    <mergeCell ref="C303:D30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Ciganek</dc:creator>
  <cp:lastModifiedBy>Jirka</cp:lastModifiedBy>
  <dcterms:created xsi:type="dcterms:W3CDTF">2016-11-22T07:20:27Z</dcterms:created>
  <dcterms:modified xsi:type="dcterms:W3CDTF">2016-11-22T07:26:20Z</dcterms:modified>
</cp:coreProperties>
</file>